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-60" yWindow="100" windowWidth="25360" windowHeight="13900" tabRatio="500"/>
  </bookViews>
  <sheets>
    <sheet name="S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1" l="1"/>
  <c r="R6" i="1"/>
  <c r="T6" i="1"/>
  <c r="P7" i="1"/>
  <c r="R7" i="1"/>
  <c r="T7" i="1"/>
  <c r="P8" i="1"/>
  <c r="R8" i="1"/>
  <c r="T8" i="1"/>
  <c r="P9" i="1"/>
  <c r="R9" i="1"/>
  <c r="T9" i="1"/>
  <c r="P10" i="1"/>
  <c r="R10" i="1"/>
  <c r="T10" i="1"/>
  <c r="P11" i="1"/>
  <c r="R11" i="1"/>
  <c r="T11" i="1"/>
  <c r="P12" i="1"/>
  <c r="R12" i="1"/>
  <c r="T12" i="1"/>
  <c r="P13" i="1"/>
  <c r="R13" i="1"/>
  <c r="T13" i="1"/>
  <c r="P14" i="1"/>
  <c r="R14" i="1"/>
  <c r="T14" i="1"/>
  <c r="P15" i="1"/>
  <c r="R15" i="1"/>
  <c r="T15" i="1"/>
  <c r="P16" i="1"/>
  <c r="R16" i="1"/>
  <c r="T16" i="1"/>
  <c r="P17" i="1"/>
  <c r="R17" i="1"/>
  <c r="T17" i="1"/>
  <c r="P18" i="1"/>
  <c r="R18" i="1"/>
  <c r="T18" i="1"/>
  <c r="P19" i="1"/>
  <c r="R19" i="1"/>
  <c r="T19" i="1"/>
  <c r="P20" i="1"/>
  <c r="R20" i="1"/>
  <c r="T20" i="1"/>
  <c r="P21" i="1"/>
  <c r="R21" i="1"/>
  <c r="T21" i="1"/>
  <c r="P22" i="1"/>
  <c r="R22" i="1"/>
  <c r="T22" i="1"/>
  <c r="P23" i="1"/>
  <c r="R23" i="1"/>
  <c r="T23" i="1"/>
  <c r="P24" i="1"/>
  <c r="R24" i="1"/>
  <c r="T24" i="1"/>
  <c r="P25" i="1"/>
  <c r="R25" i="1"/>
  <c r="T25" i="1"/>
  <c r="P26" i="1"/>
  <c r="R26" i="1"/>
  <c r="T26" i="1"/>
  <c r="P27" i="1"/>
  <c r="R27" i="1"/>
  <c r="T27" i="1"/>
  <c r="P28" i="1"/>
  <c r="R28" i="1"/>
  <c r="T28" i="1"/>
  <c r="P29" i="1"/>
  <c r="R29" i="1"/>
  <c r="T29" i="1"/>
  <c r="P30" i="1"/>
  <c r="R30" i="1"/>
  <c r="T30" i="1"/>
  <c r="P31" i="1"/>
  <c r="R31" i="1"/>
  <c r="T31" i="1"/>
  <c r="P32" i="1"/>
  <c r="R32" i="1"/>
  <c r="T32" i="1"/>
  <c r="P33" i="1"/>
  <c r="R33" i="1"/>
  <c r="T33" i="1"/>
  <c r="P34" i="1"/>
  <c r="R34" i="1"/>
  <c r="T34" i="1"/>
  <c r="P35" i="1"/>
  <c r="R35" i="1"/>
  <c r="T35" i="1"/>
  <c r="P36" i="1"/>
  <c r="R36" i="1"/>
  <c r="T36" i="1"/>
  <c r="P37" i="1"/>
  <c r="R37" i="1"/>
  <c r="T37" i="1"/>
  <c r="P38" i="1"/>
  <c r="R38" i="1"/>
  <c r="T38" i="1"/>
  <c r="P39" i="1"/>
  <c r="R39" i="1"/>
  <c r="T39" i="1"/>
  <c r="P40" i="1"/>
  <c r="R40" i="1"/>
  <c r="T40" i="1"/>
  <c r="P41" i="1"/>
  <c r="R41" i="1"/>
  <c r="T41" i="1"/>
  <c r="P42" i="1"/>
  <c r="R42" i="1"/>
  <c r="T42" i="1"/>
  <c r="P43" i="1"/>
  <c r="R43" i="1"/>
  <c r="T43" i="1"/>
  <c r="P44" i="1"/>
  <c r="R44" i="1"/>
  <c r="T44" i="1"/>
  <c r="P45" i="1"/>
  <c r="R45" i="1"/>
  <c r="T45" i="1"/>
  <c r="P46" i="1"/>
  <c r="R46" i="1"/>
  <c r="T46" i="1"/>
  <c r="P47" i="1"/>
  <c r="R47" i="1"/>
  <c r="T47" i="1"/>
  <c r="P48" i="1"/>
  <c r="R48" i="1"/>
  <c r="T48" i="1"/>
  <c r="P49" i="1"/>
  <c r="R49" i="1"/>
  <c r="T49" i="1"/>
  <c r="P50" i="1"/>
  <c r="R50" i="1"/>
  <c r="T50" i="1"/>
  <c r="P51" i="1"/>
  <c r="R51" i="1"/>
  <c r="T51" i="1"/>
  <c r="P52" i="1"/>
  <c r="R52" i="1"/>
  <c r="T52" i="1"/>
  <c r="P53" i="1"/>
  <c r="R53" i="1"/>
  <c r="T53" i="1"/>
  <c r="P54" i="1"/>
  <c r="R54" i="1"/>
  <c r="T54" i="1"/>
  <c r="T57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7" i="1"/>
  <c r="R57" i="1"/>
  <c r="P57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7" i="1"/>
  <c r="N57" i="1"/>
  <c r="M57" i="1"/>
  <c r="L57" i="1"/>
  <c r="K57" i="1"/>
  <c r="J57" i="1"/>
  <c r="I57" i="1"/>
  <c r="H57" i="1"/>
  <c r="G57" i="1"/>
  <c r="B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B56" i="1"/>
  <c r="N55" i="1"/>
  <c r="M55" i="1"/>
  <c r="L55" i="1"/>
  <c r="K55" i="1"/>
  <c r="J55" i="1"/>
  <c r="I55" i="1"/>
  <c r="H55" i="1"/>
</calcChain>
</file>

<file path=xl/sharedStrings.xml><?xml version="1.0" encoding="utf-8"?>
<sst xmlns="http://schemas.openxmlformats.org/spreadsheetml/2006/main" count="99" uniqueCount="81">
  <si>
    <r>
      <t xml:space="preserve">Suppl. Table 1. </t>
    </r>
    <r>
      <rPr>
        <b/>
        <i/>
        <sz val="11"/>
        <color theme="1"/>
        <rFont val="Calibri"/>
        <family val="2"/>
        <scheme val="minor"/>
      </rPr>
      <t>Mycobacterium smegmatis</t>
    </r>
    <r>
      <rPr>
        <b/>
        <sz val="11"/>
        <color theme="1"/>
        <rFont val="Calibri"/>
        <family val="2"/>
        <scheme val="minor"/>
      </rPr>
      <t xml:space="preserve"> base substitution and inserion-deletion (indel) summary statistics</t>
    </r>
  </si>
  <si>
    <t>MA     Line</t>
  </si>
  <si>
    <t>Substitutions</t>
  </si>
  <si>
    <t>Indels</t>
  </si>
  <si>
    <t>Total sites</t>
  </si>
  <si>
    <t>Gen.</t>
  </si>
  <si>
    <t>Sites×Gen</t>
  </si>
  <si>
    <t xml:space="preserve">Base-sub Rate         </t>
  </si>
  <si>
    <t xml:space="preserve">Indel Rate      </t>
  </si>
  <si>
    <t>Chromosome coverage</t>
  </si>
  <si>
    <t>A sites</t>
  </si>
  <si>
    <t>C sites</t>
  </si>
  <si>
    <t>G sites</t>
  </si>
  <si>
    <t>T sites</t>
  </si>
  <si>
    <t>Transitions</t>
  </si>
  <si>
    <t>Transversions</t>
  </si>
  <si>
    <t>Ins.</t>
  </si>
  <si>
    <t>Del.</t>
  </si>
  <si>
    <r>
      <t>Ts/Tv</t>
    </r>
    <r>
      <rPr>
        <b/>
        <vertAlign val="superscript"/>
        <sz val="10"/>
        <rFont val="Calibri"/>
        <family val="2"/>
        <scheme val="minor"/>
      </rPr>
      <t>a</t>
    </r>
  </si>
  <si>
    <t>GC&gt;AT</t>
  </si>
  <si>
    <t>AT&gt;GC</t>
  </si>
  <si>
    <t>AT&gt;TA</t>
  </si>
  <si>
    <t>GC&gt;TA</t>
  </si>
  <si>
    <t>AT&gt;CG</t>
  </si>
  <si>
    <t>GC&gt;CG</t>
  </si>
  <si>
    <t>Sample_1</t>
  </si>
  <si>
    <t>Sample_5</t>
  </si>
  <si>
    <t>Sample_6</t>
  </si>
  <si>
    <t>Sample_8</t>
  </si>
  <si>
    <t>Sample_9</t>
  </si>
  <si>
    <t>Sample_10</t>
  </si>
  <si>
    <t>Sample_12</t>
  </si>
  <si>
    <t>Sample_13</t>
  </si>
  <si>
    <t>Sample_14</t>
  </si>
  <si>
    <t>Sample_15</t>
  </si>
  <si>
    <t>Sample_17</t>
  </si>
  <si>
    <t>Sample_19</t>
  </si>
  <si>
    <t>Sample_20</t>
  </si>
  <si>
    <t>Sample_23</t>
  </si>
  <si>
    <t>Sample_25</t>
  </si>
  <si>
    <t>Sample_26</t>
  </si>
  <si>
    <t>Sample_28</t>
  </si>
  <si>
    <t>Sample_29</t>
  </si>
  <si>
    <t>Sample_30</t>
  </si>
  <si>
    <t>Sample_33</t>
  </si>
  <si>
    <t>Sample_34</t>
  </si>
  <si>
    <t>Sample_36</t>
  </si>
  <si>
    <t>Sample_37</t>
  </si>
  <si>
    <t>Sample_39</t>
  </si>
  <si>
    <t>Sample_41</t>
  </si>
  <si>
    <t>Sample_42</t>
  </si>
  <si>
    <t>Sample_43</t>
  </si>
  <si>
    <t>Sample_44</t>
  </si>
  <si>
    <t>Sample_45</t>
  </si>
  <si>
    <t>Sample_46</t>
  </si>
  <si>
    <t>Sample_47</t>
  </si>
  <si>
    <t>Sample_48</t>
  </si>
  <si>
    <t>Sample_49</t>
  </si>
  <si>
    <t>Sample_51</t>
  </si>
  <si>
    <t>Sample_52</t>
  </si>
  <si>
    <t>Sample_57</t>
  </si>
  <si>
    <t>Sample_59</t>
  </si>
  <si>
    <t>Sample_61</t>
  </si>
  <si>
    <t>Sample_64</t>
  </si>
  <si>
    <t>Sample_65</t>
  </si>
  <si>
    <t>Sample_66</t>
  </si>
  <si>
    <t>Sample_68</t>
  </si>
  <si>
    <t>Sample_69</t>
  </si>
  <si>
    <t>Sample_70</t>
  </si>
  <si>
    <t>Sample_73</t>
  </si>
  <si>
    <t>Sample_74</t>
  </si>
  <si>
    <t>Sample_75</t>
  </si>
  <si>
    <t>Sample_77</t>
  </si>
  <si>
    <t>Sample_78</t>
  </si>
  <si>
    <t>SUM</t>
  </si>
  <si>
    <t xml:space="preserve"> -</t>
  </si>
  <si>
    <t>AVERAGE</t>
  </si>
  <si>
    <r>
      <t>SEM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</si>
  <si>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t xml:space="preserve"> - 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</si>
  <si>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Ts/Tv is the transition/transversion ratio. </t>
    </r>
  </si>
  <si>
    <r>
      <rPr>
        <vertAlign val="superscript"/>
        <sz val="11"/>
        <color theme="1"/>
        <rFont val="Calibri"/>
        <family val="2"/>
        <scheme val="minor"/>
      </rPr>
      <t xml:space="preserve">b </t>
    </r>
    <r>
      <rPr>
        <sz val="12"/>
        <color theme="1"/>
        <rFont val="Calibri"/>
        <family val="2"/>
        <scheme val="minor"/>
      </rPr>
      <t xml:space="preserve">SEM is the standart error. </t>
    </r>
    <r>
      <rPr>
        <vertAlign val="superscript"/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</si>
</sst>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4" fillId="0" borderId="1" xfId="1" applyNumberFormat="1" applyFont="1" applyBorder="1" applyAlignment="1">
      <alignment horizontal="center" vertical="center" wrapText="1"/>
    </xf>
    <xf numFmtId="37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37" fontId="5" fillId="0" borderId="1" xfId="1" applyNumberFormat="1" applyFont="1" applyBorder="1" applyAlignment="1">
      <alignment horizontal="center" vertical="center" wrapText="1"/>
    </xf>
    <xf numFmtId="37" fontId="4" fillId="0" borderId="0" xfId="1" applyNumberFormat="1" applyFont="1" applyBorder="1" applyAlignment="1">
      <alignment horizontal="center" vertical="center" wrapText="1"/>
    </xf>
    <xf numFmtId="37" fontId="4" fillId="0" borderId="0" xfId="1" applyNumberFormat="1" applyFont="1" applyBorder="1" applyAlignment="1">
      <alignment horizontal="center" vertical="center" wrapText="1"/>
    </xf>
    <xf numFmtId="37" fontId="4" fillId="0" borderId="2" xfId="1" applyNumberFormat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 wrapText="1"/>
    </xf>
    <xf numFmtId="37" fontId="5" fillId="0" borderId="0" xfId="1" applyNumberFormat="1" applyFont="1" applyBorder="1" applyAlignment="1">
      <alignment horizontal="center" vertical="center" wrapText="1"/>
    </xf>
    <xf numFmtId="37" fontId="4" fillId="0" borderId="3" xfId="1" applyNumberFormat="1" applyFont="1" applyBorder="1" applyAlignment="1">
      <alignment horizontal="center" vertical="center" wrapText="1"/>
    </xf>
    <xf numFmtId="37" fontId="4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workbookViewId="0">
      <selection sqref="A1:U1"/>
    </sheetView>
  </sheetViews>
  <sheetFormatPr baseColWidth="10" defaultColWidth="8.83203125" defaultRowHeight="15" x14ac:dyDescent="0"/>
  <cols>
    <col min="1" max="1" width="10.5" bestFit="1" customWidth="1"/>
    <col min="2" max="2" width="12" style="19" bestFit="1" customWidth="1"/>
    <col min="3" max="5" width="8" style="19" bestFit="1" customWidth="1"/>
    <col min="6" max="6" width="8" style="19" customWidth="1"/>
    <col min="7" max="7" width="12" style="19" bestFit="1" customWidth="1"/>
    <col min="8" max="8" width="8.33203125" style="19" bestFit="1" customWidth="1"/>
    <col min="9" max="9" width="11" style="19" bestFit="1" customWidth="1"/>
    <col min="10" max="10" width="8.33203125" style="19" bestFit="1" customWidth="1"/>
    <col min="11" max="11" width="12" style="19" bestFit="1" customWidth="1"/>
    <col min="12" max="12" width="8.33203125" style="19" bestFit="1" customWidth="1"/>
    <col min="13" max="13" width="11" style="19" bestFit="1" customWidth="1"/>
    <col min="14" max="14" width="10" style="19" bestFit="1" customWidth="1"/>
    <col min="15" max="15" width="5.6640625" style="19" customWidth="1"/>
    <col min="16" max="16" width="8.83203125" style="19"/>
    <col min="17" max="17" width="5.1640625" style="19" bestFit="1" customWidth="1"/>
    <col min="18" max="19" width="12.1640625" style="19" bestFit="1" customWidth="1"/>
    <col min="20" max="20" width="12" style="19" bestFit="1" customWidth="1"/>
  </cols>
  <sheetData>
    <row r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3" t="s">
        <v>1</v>
      </c>
      <c r="B2" s="4"/>
      <c r="C2" s="4"/>
      <c r="D2" s="4"/>
      <c r="E2" s="4"/>
      <c r="F2" s="4"/>
      <c r="G2" s="3" t="s">
        <v>2</v>
      </c>
      <c r="H2" s="3"/>
      <c r="I2" s="3"/>
      <c r="J2" s="3"/>
      <c r="K2" s="3"/>
      <c r="L2" s="3"/>
      <c r="M2" s="3" t="s">
        <v>3</v>
      </c>
      <c r="N2" s="3"/>
      <c r="O2" s="4"/>
      <c r="P2" s="3" t="s">
        <v>4</v>
      </c>
      <c r="Q2" s="5" t="s">
        <v>5</v>
      </c>
      <c r="R2" s="3" t="s">
        <v>6</v>
      </c>
      <c r="S2" s="3" t="s">
        <v>7</v>
      </c>
      <c r="T2" s="3" t="s">
        <v>8</v>
      </c>
      <c r="U2" s="6"/>
    </row>
    <row r="3" spans="1:21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7"/>
      <c r="N3" s="7"/>
      <c r="O3" s="8"/>
      <c r="P3" s="7"/>
      <c r="Q3" s="10"/>
      <c r="R3" s="7"/>
      <c r="S3" s="7"/>
      <c r="T3" s="7"/>
      <c r="U3" s="11"/>
    </row>
    <row r="4" spans="1:21" ht="30">
      <c r="A4" s="7"/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12" t="s">
        <v>14</v>
      </c>
      <c r="H4" s="12"/>
      <c r="I4" s="12" t="s">
        <v>15</v>
      </c>
      <c r="J4" s="12"/>
      <c r="K4" s="12"/>
      <c r="L4" s="12"/>
      <c r="M4" s="3" t="s">
        <v>16</v>
      </c>
      <c r="N4" s="3" t="s">
        <v>17</v>
      </c>
      <c r="O4" s="8" t="s">
        <v>18</v>
      </c>
      <c r="P4" s="7"/>
      <c r="Q4" s="10"/>
      <c r="R4" s="7"/>
      <c r="S4" s="7"/>
      <c r="T4" s="7"/>
      <c r="U4" s="11"/>
    </row>
    <row r="5" spans="1:21">
      <c r="A5" s="9"/>
      <c r="B5" s="13"/>
      <c r="C5" s="13"/>
      <c r="D5" s="13"/>
      <c r="E5" s="13"/>
      <c r="F5" s="13"/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9"/>
      <c r="N5" s="9"/>
      <c r="O5" s="14"/>
      <c r="P5" s="9"/>
      <c r="Q5" s="15"/>
      <c r="R5" s="9"/>
      <c r="S5" s="9"/>
      <c r="T5" s="9"/>
      <c r="U5" s="16"/>
    </row>
    <row r="6" spans="1:21">
      <c r="A6" s="17" t="s">
        <v>25</v>
      </c>
      <c r="B6" s="18">
        <v>60.592799999999997</v>
      </c>
      <c r="C6" s="19">
        <v>1101761</v>
      </c>
      <c r="D6" s="19">
        <v>2279875</v>
      </c>
      <c r="E6" s="19">
        <v>2276378</v>
      </c>
      <c r="F6" s="19">
        <v>1098849</v>
      </c>
      <c r="G6" s="19">
        <v>7</v>
      </c>
      <c r="H6" s="19">
        <v>11</v>
      </c>
      <c r="I6" s="19">
        <v>0</v>
      </c>
      <c r="J6" s="19">
        <v>5</v>
      </c>
      <c r="K6" s="19">
        <v>1</v>
      </c>
      <c r="L6" s="19">
        <v>1</v>
      </c>
      <c r="M6" s="20">
        <v>1</v>
      </c>
      <c r="N6" s="20">
        <v>2</v>
      </c>
      <c r="O6" s="21">
        <f t="shared" ref="O6:O54" si="0">SUM(G6,H6)/SUM(I6,J6,K6,L6)</f>
        <v>2.5714285714285716</v>
      </c>
      <c r="P6" s="20">
        <f t="shared" ref="P6:P54" si="1">SUM(C6:F6)</f>
        <v>6756863</v>
      </c>
      <c r="Q6" s="19">
        <v>4900</v>
      </c>
      <c r="R6" s="19">
        <f t="shared" ref="R6:R54" si="2">P6*Q6</f>
        <v>33108628700</v>
      </c>
      <c r="S6" s="19">
        <f t="shared" ref="S6:S54" si="3">SUM(L6,K6,J6,I6,H6,G6)/R6</f>
        <v>7.5509016777852836E-10</v>
      </c>
      <c r="T6" s="19">
        <f t="shared" ref="T6:T54" si="4">SUM(M6,N6)/R6</f>
        <v>9.0610820133423412E-11</v>
      </c>
    </row>
    <row r="7" spans="1:21">
      <c r="A7" s="17" t="s">
        <v>26</v>
      </c>
      <c r="B7" s="18">
        <v>117.364</v>
      </c>
      <c r="C7" s="19">
        <v>1103242</v>
      </c>
      <c r="D7" s="19">
        <v>2282612</v>
      </c>
      <c r="E7" s="19">
        <v>2279149</v>
      </c>
      <c r="F7" s="19">
        <v>1100354</v>
      </c>
      <c r="G7" s="19">
        <v>10</v>
      </c>
      <c r="H7" s="19">
        <v>3</v>
      </c>
      <c r="I7" s="19">
        <v>1</v>
      </c>
      <c r="J7" s="19">
        <v>9</v>
      </c>
      <c r="K7" s="19">
        <v>0</v>
      </c>
      <c r="L7" s="19">
        <v>2</v>
      </c>
      <c r="M7" s="20">
        <v>3</v>
      </c>
      <c r="N7" s="20">
        <v>0</v>
      </c>
      <c r="O7" s="21">
        <f t="shared" si="0"/>
        <v>1.0833333333333333</v>
      </c>
      <c r="P7" s="20">
        <f t="shared" si="1"/>
        <v>6765357</v>
      </c>
      <c r="Q7" s="19">
        <v>4900</v>
      </c>
      <c r="R7" s="19">
        <f t="shared" si="2"/>
        <v>33150249300</v>
      </c>
      <c r="S7" s="19">
        <f t="shared" si="3"/>
        <v>7.5414214154944532E-10</v>
      </c>
      <c r="T7" s="19">
        <f t="shared" si="4"/>
        <v>9.049705698593343E-11</v>
      </c>
    </row>
    <row r="8" spans="1:21">
      <c r="A8" s="17" t="s">
        <v>27</v>
      </c>
      <c r="B8" s="18">
        <v>95.273799999999994</v>
      </c>
      <c r="C8" s="19">
        <v>1103235</v>
      </c>
      <c r="D8" s="19">
        <v>2282660</v>
      </c>
      <c r="E8" s="19">
        <v>2279197</v>
      </c>
      <c r="F8" s="19">
        <v>1100331</v>
      </c>
      <c r="G8" s="19">
        <v>7</v>
      </c>
      <c r="H8" s="19">
        <v>7</v>
      </c>
      <c r="I8" s="19">
        <v>0</v>
      </c>
      <c r="J8" s="19">
        <v>1</v>
      </c>
      <c r="K8" s="19">
        <v>4</v>
      </c>
      <c r="L8" s="19">
        <v>3</v>
      </c>
      <c r="M8" s="20">
        <v>2</v>
      </c>
      <c r="N8" s="20">
        <v>2</v>
      </c>
      <c r="O8" s="21">
        <f t="shared" si="0"/>
        <v>1.75</v>
      </c>
      <c r="P8" s="20">
        <f t="shared" si="1"/>
        <v>6765423</v>
      </c>
      <c r="Q8" s="19">
        <v>4900</v>
      </c>
      <c r="R8" s="19">
        <f t="shared" si="2"/>
        <v>33150572700</v>
      </c>
      <c r="S8" s="19">
        <f t="shared" si="3"/>
        <v>6.6363861038213677E-10</v>
      </c>
      <c r="T8" s="19">
        <f t="shared" si="4"/>
        <v>1.2066156552402486E-10</v>
      </c>
    </row>
    <row r="9" spans="1:21">
      <c r="A9" s="17" t="s">
        <v>28</v>
      </c>
      <c r="B9" s="18">
        <v>86.105800000000002</v>
      </c>
      <c r="C9" s="19">
        <v>1103318</v>
      </c>
      <c r="D9" s="19">
        <v>2282842</v>
      </c>
      <c r="E9" s="19">
        <v>2279348</v>
      </c>
      <c r="F9" s="19">
        <v>1100397</v>
      </c>
      <c r="G9" s="19">
        <v>8</v>
      </c>
      <c r="H9" s="19">
        <v>3</v>
      </c>
      <c r="I9" s="19">
        <v>0</v>
      </c>
      <c r="J9" s="19">
        <v>3</v>
      </c>
      <c r="K9" s="19">
        <v>3</v>
      </c>
      <c r="L9" s="19">
        <v>3</v>
      </c>
      <c r="M9" s="20">
        <v>4</v>
      </c>
      <c r="N9" s="20">
        <v>2</v>
      </c>
      <c r="O9" s="21">
        <f t="shared" si="0"/>
        <v>1.2222222222222223</v>
      </c>
      <c r="P9" s="20">
        <f t="shared" si="1"/>
        <v>6765905</v>
      </c>
      <c r="Q9" s="19">
        <v>4900</v>
      </c>
      <c r="R9" s="19">
        <f t="shared" si="2"/>
        <v>33152934500</v>
      </c>
      <c r="S9" s="19">
        <f t="shared" si="3"/>
        <v>6.0326484824442913E-10</v>
      </c>
      <c r="T9" s="19">
        <f t="shared" si="4"/>
        <v>1.8097945447332876E-10</v>
      </c>
    </row>
    <row r="10" spans="1:21">
      <c r="A10" s="17" t="s">
        <v>29</v>
      </c>
      <c r="B10" s="18">
        <v>70.201599999999999</v>
      </c>
      <c r="C10" s="19">
        <v>1103369</v>
      </c>
      <c r="D10" s="19">
        <v>2282852</v>
      </c>
      <c r="E10" s="19">
        <v>2279408</v>
      </c>
      <c r="F10" s="19">
        <v>1100477</v>
      </c>
      <c r="G10" s="19">
        <v>6</v>
      </c>
      <c r="H10" s="19">
        <v>5</v>
      </c>
      <c r="I10" s="19">
        <v>0</v>
      </c>
      <c r="J10" s="19">
        <v>4</v>
      </c>
      <c r="K10" s="19">
        <v>1</v>
      </c>
      <c r="L10" s="19">
        <v>1</v>
      </c>
      <c r="M10" s="20">
        <v>0</v>
      </c>
      <c r="N10" s="20">
        <v>2</v>
      </c>
      <c r="O10" s="21">
        <f t="shared" si="0"/>
        <v>1.8333333333333333</v>
      </c>
      <c r="P10" s="20">
        <f t="shared" si="1"/>
        <v>6766106</v>
      </c>
      <c r="Q10" s="19">
        <v>4900</v>
      </c>
      <c r="R10" s="19">
        <f t="shared" si="2"/>
        <v>33153919400</v>
      </c>
      <c r="S10" s="19">
        <f t="shared" si="3"/>
        <v>5.1275988805112435E-10</v>
      </c>
      <c r="T10" s="19">
        <f t="shared" si="4"/>
        <v>6.032469271189698E-11</v>
      </c>
    </row>
    <row r="11" spans="1:21">
      <c r="A11" s="17" t="s">
        <v>30</v>
      </c>
      <c r="B11" s="18">
        <v>113.59699999999999</v>
      </c>
      <c r="C11" s="19">
        <v>1103423</v>
      </c>
      <c r="D11" s="19">
        <v>2282945</v>
      </c>
      <c r="E11" s="19">
        <v>2279502</v>
      </c>
      <c r="F11" s="19">
        <v>1100548</v>
      </c>
      <c r="G11" s="19">
        <v>6</v>
      </c>
      <c r="H11" s="19">
        <v>3</v>
      </c>
      <c r="I11" s="19">
        <v>0</v>
      </c>
      <c r="J11" s="19">
        <v>3</v>
      </c>
      <c r="K11" s="19">
        <v>2</v>
      </c>
      <c r="L11" s="19">
        <v>2</v>
      </c>
      <c r="M11" s="20">
        <v>2</v>
      </c>
      <c r="N11" s="20">
        <v>2</v>
      </c>
      <c r="O11" s="21">
        <f t="shared" si="0"/>
        <v>1.2857142857142858</v>
      </c>
      <c r="P11" s="20">
        <f t="shared" si="1"/>
        <v>6766418</v>
      </c>
      <c r="Q11" s="19">
        <v>4900</v>
      </c>
      <c r="R11" s="19">
        <f t="shared" si="2"/>
        <v>33155448200</v>
      </c>
      <c r="S11" s="19">
        <f t="shared" si="3"/>
        <v>4.825752890892906E-10</v>
      </c>
      <c r="T11" s="19">
        <f t="shared" si="4"/>
        <v>1.2064382227232265E-10</v>
      </c>
    </row>
    <row r="12" spans="1:21">
      <c r="A12" s="17" t="s">
        <v>31</v>
      </c>
      <c r="B12" s="18">
        <v>127.605</v>
      </c>
      <c r="C12" s="19">
        <v>1103526</v>
      </c>
      <c r="D12" s="19">
        <v>2283207</v>
      </c>
      <c r="E12" s="19">
        <v>2279759</v>
      </c>
      <c r="F12" s="19">
        <v>1100641</v>
      </c>
      <c r="G12" s="19">
        <v>3</v>
      </c>
      <c r="H12" s="19">
        <v>6</v>
      </c>
      <c r="I12" s="19">
        <v>0</v>
      </c>
      <c r="J12" s="19">
        <v>3</v>
      </c>
      <c r="K12" s="19">
        <v>5</v>
      </c>
      <c r="L12" s="19">
        <v>0</v>
      </c>
      <c r="M12" s="20">
        <v>6</v>
      </c>
      <c r="N12" s="20">
        <v>2</v>
      </c>
      <c r="O12" s="21">
        <f t="shared" si="0"/>
        <v>1.125</v>
      </c>
      <c r="P12" s="20">
        <f t="shared" si="1"/>
        <v>6767133</v>
      </c>
      <c r="Q12" s="19">
        <v>4900</v>
      </c>
      <c r="R12" s="19">
        <f t="shared" si="2"/>
        <v>33158951700</v>
      </c>
      <c r="S12" s="19">
        <f t="shared" si="3"/>
        <v>5.1268207010295809E-10</v>
      </c>
      <c r="T12" s="19">
        <f t="shared" si="4"/>
        <v>2.4126215063668615E-10</v>
      </c>
    </row>
    <row r="13" spans="1:21">
      <c r="A13" s="17" t="s">
        <v>32</v>
      </c>
      <c r="B13" s="18">
        <v>148.49700000000001</v>
      </c>
      <c r="C13" s="19">
        <v>1102779</v>
      </c>
      <c r="D13" s="19">
        <v>2281877</v>
      </c>
      <c r="E13" s="19">
        <v>2278308</v>
      </c>
      <c r="F13" s="19">
        <v>1099918</v>
      </c>
      <c r="G13" s="19">
        <v>6</v>
      </c>
      <c r="H13" s="19">
        <v>4</v>
      </c>
      <c r="I13" s="19">
        <v>0</v>
      </c>
      <c r="J13" s="19">
        <v>9</v>
      </c>
      <c r="K13" s="19">
        <v>0</v>
      </c>
      <c r="L13" s="19">
        <v>2</v>
      </c>
      <c r="M13" s="20">
        <v>2</v>
      </c>
      <c r="N13" s="20">
        <v>1</v>
      </c>
      <c r="O13" s="21">
        <f t="shared" si="0"/>
        <v>0.90909090909090906</v>
      </c>
      <c r="P13" s="20">
        <f t="shared" si="1"/>
        <v>6762882</v>
      </c>
      <c r="Q13" s="19">
        <v>4900</v>
      </c>
      <c r="R13" s="19">
        <f t="shared" si="2"/>
        <v>33138121800</v>
      </c>
      <c r="S13" s="19">
        <f t="shared" si="3"/>
        <v>6.3371123224008428E-10</v>
      </c>
      <c r="T13" s="19">
        <f t="shared" si="4"/>
        <v>9.0530176034297759E-11</v>
      </c>
    </row>
    <row r="14" spans="1:21">
      <c r="A14" s="17" t="s">
        <v>33</v>
      </c>
      <c r="B14" s="18">
        <v>116.887</v>
      </c>
      <c r="C14" s="19">
        <v>1102415</v>
      </c>
      <c r="D14" s="19">
        <v>2281167</v>
      </c>
      <c r="E14" s="19">
        <v>2277558</v>
      </c>
      <c r="F14" s="19">
        <v>1099500</v>
      </c>
      <c r="G14" s="19">
        <v>8</v>
      </c>
      <c r="H14" s="19">
        <v>6</v>
      </c>
      <c r="I14" s="19">
        <v>0</v>
      </c>
      <c r="J14" s="19">
        <v>3</v>
      </c>
      <c r="K14" s="19">
        <v>2</v>
      </c>
      <c r="L14" s="19">
        <v>1</v>
      </c>
      <c r="M14" s="20">
        <v>5</v>
      </c>
      <c r="N14" s="20">
        <v>2</v>
      </c>
      <c r="O14" s="21">
        <f t="shared" si="0"/>
        <v>2.3333333333333335</v>
      </c>
      <c r="P14" s="20">
        <f t="shared" si="1"/>
        <v>6760640</v>
      </c>
      <c r="Q14" s="19">
        <v>4900</v>
      </c>
      <c r="R14" s="19">
        <f t="shared" si="2"/>
        <v>33127136000</v>
      </c>
      <c r="S14" s="19">
        <f t="shared" si="3"/>
        <v>6.0373465427255772E-10</v>
      </c>
      <c r="T14" s="19">
        <f t="shared" si="4"/>
        <v>2.113071289953952E-10</v>
      </c>
    </row>
    <row r="15" spans="1:21">
      <c r="A15" s="17" t="s">
        <v>34</v>
      </c>
      <c r="B15" s="18">
        <v>129.119</v>
      </c>
      <c r="C15" s="19">
        <v>1103425</v>
      </c>
      <c r="D15" s="19">
        <v>2282943</v>
      </c>
      <c r="E15" s="19">
        <v>2279502</v>
      </c>
      <c r="F15" s="19">
        <v>1100549</v>
      </c>
      <c r="G15" s="19">
        <v>12</v>
      </c>
      <c r="H15" s="19">
        <v>4</v>
      </c>
      <c r="I15" s="19">
        <v>1</v>
      </c>
      <c r="J15" s="19">
        <v>0</v>
      </c>
      <c r="K15" s="19">
        <v>3</v>
      </c>
      <c r="L15" s="19">
        <v>0</v>
      </c>
      <c r="M15" s="20">
        <v>1</v>
      </c>
      <c r="N15" s="20">
        <v>0</v>
      </c>
      <c r="O15" s="21">
        <f t="shared" si="0"/>
        <v>4</v>
      </c>
      <c r="P15" s="20">
        <f t="shared" si="1"/>
        <v>6766419</v>
      </c>
      <c r="Q15" s="19">
        <v>4900</v>
      </c>
      <c r="R15" s="19">
        <f t="shared" si="2"/>
        <v>33155453100</v>
      </c>
      <c r="S15" s="19">
        <f t="shared" si="3"/>
        <v>6.0321902221266884E-10</v>
      </c>
      <c r="T15" s="19">
        <f t="shared" si="4"/>
        <v>3.0160951110633444E-11</v>
      </c>
    </row>
    <row r="16" spans="1:21">
      <c r="A16" s="17" t="s">
        <v>35</v>
      </c>
      <c r="B16" s="18">
        <v>143.46899999999999</v>
      </c>
      <c r="C16" s="19">
        <v>1103375</v>
      </c>
      <c r="D16" s="19">
        <v>2282904</v>
      </c>
      <c r="E16" s="19">
        <v>2279281</v>
      </c>
      <c r="F16" s="19">
        <v>1100522</v>
      </c>
      <c r="G16" s="19">
        <v>6</v>
      </c>
      <c r="H16" s="19">
        <v>5</v>
      </c>
      <c r="I16" s="19">
        <v>0</v>
      </c>
      <c r="J16" s="19">
        <v>3</v>
      </c>
      <c r="K16" s="19">
        <v>2</v>
      </c>
      <c r="L16" s="19">
        <v>1</v>
      </c>
      <c r="M16" s="20">
        <v>3</v>
      </c>
      <c r="N16" s="20">
        <v>1</v>
      </c>
      <c r="O16" s="21">
        <f t="shared" si="0"/>
        <v>1.8333333333333333</v>
      </c>
      <c r="P16" s="20">
        <f t="shared" si="1"/>
        <v>6766082</v>
      </c>
      <c r="Q16" s="19">
        <v>4900</v>
      </c>
      <c r="R16" s="19">
        <f t="shared" si="2"/>
        <v>33153801800</v>
      </c>
      <c r="S16" s="19">
        <f t="shared" si="3"/>
        <v>5.1276170686403749E-10</v>
      </c>
      <c r="T16" s="19">
        <f t="shared" si="4"/>
        <v>1.2064981337977354E-10</v>
      </c>
    </row>
    <row r="17" spans="1:20">
      <c r="A17" s="17" t="s">
        <v>36</v>
      </c>
      <c r="B17" s="18">
        <v>194.93100000000001</v>
      </c>
      <c r="C17" s="19">
        <v>1103555</v>
      </c>
      <c r="D17" s="19">
        <v>2283081</v>
      </c>
      <c r="E17" s="19">
        <v>2279640</v>
      </c>
      <c r="F17" s="19">
        <v>1100688</v>
      </c>
      <c r="G17" s="19">
        <v>3</v>
      </c>
      <c r="H17" s="19">
        <v>5</v>
      </c>
      <c r="I17" s="19">
        <v>0</v>
      </c>
      <c r="J17" s="19">
        <v>2</v>
      </c>
      <c r="K17" s="19">
        <v>1</v>
      </c>
      <c r="L17" s="19">
        <v>0</v>
      </c>
      <c r="M17" s="20">
        <v>3</v>
      </c>
      <c r="N17" s="20">
        <v>2</v>
      </c>
      <c r="O17" s="21">
        <f t="shared" si="0"/>
        <v>2.6666666666666665</v>
      </c>
      <c r="P17" s="20">
        <f t="shared" si="1"/>
        <v>6766964</v>
      </c>
      <c r="Q17" s="19">
        <v>4900</v>
      </c>
      <c r="R17" s="19">
        <f t="shared" si="2"/>
        <v>33158123600</v>
      </c>
      <c r="S17" s="19">
        <f t="shared" si="3"/>
        <v>3.317437419770038E-10</v>
      </c>
      <c r="T17" s="19">
        <f t="shared" si="4"/>
        <v>1.5079260998954718E-10</v>
      </c>
    </row>
    <row r="18" spans="1:20">
      <c r="A18" s="17" t="s">
        <v>37</v>
      </c>
      <c r="B18" s="18">
        <v>157.87299999999999</v>
      </c>
      <c r="C18" s="19">
        <v>1103823</v>
      </c>
      <c r="D18" s="19">
        <v>2283596</v>
      </c>
      <c r="E18" s="19">
        <v>2280256</v>
      </c>
      <c r="F18" s="19">
        <v>1100951</v>
      </c>
      <c r="G18" s="19">
        <v>6</v>
      </c>
      <c r="H18" s="19">
        <v>6</v>
      </c>
      <c r="I18" s="19">
        <v>0</v>
      </c>
      <c r="J18" s="19">
        <v>3</v>
      </c>
      <c r="K18" s="19">
        <v>0</v>
      </c>
      <c r="L18" s="19">
        <v>0</v>
      </c>
      <c r="M18" s="20">
        <v>3</v>
      </c>
      <c r="N18" s="20">
        <v>0</v>
      </c>
      <c r="O18" s="21">
        <f t="shared" si="0"/>
        <v>4</v>
      </c>
      <c r="P18" s="20">
        <f t="shared" si="1"/>
        <v>6768626</v>
      </c>
      <c r="Q18" s="19">
        <v>4900</v>
      </c>
      <c r="R18" s="19">
        <f t="shared" si="2"/>
        <v>33166267400</v>
      </c>
      <c r="S18" s="19">
        <f t="shared" si="3"/>
        <v>4.5226675100617441E-10</v>
      </c>
      <c r="T18" s="19">
        <f t="shared" si="4"/>
        <v>9.0453350201234887E-11</v>
      </c>
    </row>
    <row r="19" spans="1:20">
      <c r="A19" s="17" t="s">
        <v>38</v>
      </c>
      <c r="B19" s="18">
        <v>188.64699999999999</v>
      </c>
      <c r="C19" s="19">
        <v>1103515</v>
      </c>
      <c r="D19" s="19">
        <v>2283056</v>
      </c>
      <c r="E19" s="19">
        <v>2279553</v>
      </c>
      <c r="F19" s="19">
        <v>1100560</v>
      </c>
      <c r="G19" s="19">
        <v>12</v>
      </c>
      <c r="H19" s="19">
        <v>3</v>
      </c>
      <c r="I19" s="19">
        <v>1</v>
      </c>
      <c r="J19" s="19">
        <v>4</v>
      </c>
      <c r="K19" s="19">
        <v>3</v>
      </c>
      <c r="L19" s="19">
        <v>1</v>
      </c>
      <c r="M19" s="20">
        <v>2</v>
      </c>
      <c r="N19" s="20">
        <v>0</v>
      </c>
      <c r="O19" s="21">
        <f t="shared" si="0"/>
        <v>1.6666666666666667</v>
      </c>
      <c r="P19" s="20">
        <f t="shared" si="1"/>
        <v>6766684</v>
      </c>
      <c r="Q19" s="19">
        <v>4900</v>
      </c>
      <c r="R19" s="19">
        <f t="shared" si="2"/>
        <v>33156751600</v>
      </c>
      <c r="S19" s="19">
        <f t="shared" si="3"/>
        <v>7.2383447840529708E-10</v>
      </c>
      <c r="T19" s="19">
        <f t="shared" si="4"/>
        <v>6.0319539867108094E-11</v>
      </c>
    </row>
    <row r="20" spans="1:20">
      <c r="A20" s="17" t="s">
        <v>39</v>
      </c>
      <c r="B20" s="18">
        <v>111.164</v>
      </c>
      <c r="C20" s="19">
        <v>1103833</v>
      </c>
      <c r="D20" s="19">
        <v>2283707</v>
      </c>
      <c r="E20" s="19">
        <v>2280274</v>
      </c>
      <c r="F20" s="19">
        <v>1100942</v>
      </c>
      <c r="G20" s="19">
        <v>10</v>
      </c>
      <c r="H20" s="19">
        <v>3</v>
      </c>
      <c r="I20" s="19">
        <v>0</v>
      </c>
      <c r="J20" s="19">
        <v>1</v>
      </c>
      <c r="K20" s="19">
        <v>0</v>
      </c>
      <c r="L20" s="19">
        <v>2</v>
      </c>
      <c r="M20" s="20">
        <v>1</v>
      </c>
      <c r="N20" s="20">
        <v>3</v>
      </c>
      <c r="O20" s="21">
        <f t="shared" si="0"/>
        <v>4.333333333333333</v>
      </c>
      <c r="P20" s="20">
        <f t="shared" si="1"/>
        <v>6768756</v>
      </c>
      <c r="Q20" s="19">
        <v>4900</v>
      </c>
      <c r="R20" s="19">
        <f t="shared" si="2"/>
        <v>33166904400</v>
      </c>
      <c r="S20" s="19">
        <f t="shared" si="3"/>
        <v>4.8240860247421825E-10</v>
      </c>
      <c r="T20" s="19">
        <f t="shared" si="4"/>
        <v>1.2060215061855456E-10</v>
      </c>
    </row>
    <row r="21" spans="1:20">
      <c r="A21" s="17" t="s">
        <v>40</v>
      </c>
      <c r="B21" s="18">
        <v>126.39</v>
      </c>
      <c r="C21" s="19">
        <v>1102827</v>
      </c>
      <c r="D21" s="19">
        <v>2282016</v>
      </c>
      <c r="E21" s="19">
        <v>2278596</v>
      </c>
      <c r="F21" s="19">
        <v>1099995</v>
      </c>
      <c r="G21" s="19">
        <v>8</v>
      </c>
      <c r="H21" s="19">
        <v>1</v>
      </c>
      <c r="I21" s="19">
        <v>1</v>
      </c>
      <c r="J21" s="19">
        <v>4</v>
      </c>
      <c r="K21" s="19">
        <v>3</v>
      </c>
      <c r="L21" s="19">
        <v>0</v>
      </c>
      <c r="M21" s="20">
        <v>1</v>
      </c>
      <c r="N21" s="20">
        <v>1</v>
      </c>
      <c r="O21" s="21">
        <f t="shared" si="0"/>
        <v>1.125</v>
      </c>
      <c r="P21" s="20">
        <f t="shared" si="1"/>
        <v>6763434</v>
      </c>
      <c r="Q21" s="19">
        <v>4900</v>
      </c>
      <c r="R21" s="19">
        <f t="shared" si="2"/>
        <v>33140826600</v>
      </c>
      <c r="S21" s="19">
        <f t="shared" si="3"/>
        <v>5.1296246183551745E-10</v>
      </c>
      <c r="T21" s="19">
        <f t="shared" si="4"/>
        <v>6.0348524921825576E-11</v>
      </c>
    </row>
    <row r="22" spans="1:20">
      <c r="A22" s="17" t="s">
        <v>41</v>
      </c>
      <c r="B22" s="18">
        <v>159.166</v>
      </c>
      <c r="C22" s="19">
        <v>1103792</v>
      </c>
      <c r="D22" s="19">
        <v>2283705</v>
      </c>
      <c r="E22" s="19">
        <v>2280211</v>
      </c>
      <c r="F22" s="19">
        <v>1100885</v>
      </c>
      <c r="G22" s="19">
        <v>9</v>
      </c>
      <c r="H22" s="19">
        <v>4</v>
      </c>
      <c r="I22" s="19">
        <v>0</v>
      </c>
      <c r="J22" s="19">
        <v>4</v>
      </c>
      <c r="K22" s="19">
        <v>3</v>
      </c>
      <c r="L22" s="19">
        <v>0</v>
      </c>
      <c r="M22" s="20">
        <v>3</v>
      </c>
      <c r="N22" s="20">
        <v>1</v>
      </c>
      <c r="O22" s="21">
        <f t="shared" si="0"/>
        <v>1.8571428571428572</v>
      </c>
      <c r="P22" s="20">
        <f t="shared" si="1"/>
        <v>6768593</v>
      </c>
      <c r="Q22" s="19">
        <v>4900</v>
      </c>
      <c r="R22" s="19">
        <f t="shared" si="2"/>
        <v>33166105700</v>
      </c>
      <c r="S22" s="19">
        <f t="shared" si="3"/>
        <v>6.030252746857766E-10</v>
      </c>
      <c r="T22" s="19">
        <f t="shared" si="4"/>
        <v>1.2060505493715532E-10</v>
      </c>
    </row>
    <row r="23" spans="1:20">
      <c r="A23" s="17" t="s">
        <v>42</v>
      </c>
      <c r="B23" s="18">
        <v>111.425</v>
      </c>
      <c r="C23" s="19">
        <v>1103979</v>
      </c>
      <c r="D23" s="19">
        <v>2283982</v>
      </c>
      <c r="E23" s="19">
        <v>2280459</v>
      </c>
      <c r="F23" s="19">
        <v>1101049</v>
      </c>
      <c r="G23" s="19">
        <v>6</v>
      </c>
      <c r="H23" s="19">
        <v>1</v>
      </c>
      <c r="I23" s="19">
        <v>0</v>
      </c>
      <c r="J23" s="19">
        <v>4</v>
      </c>
      <c r="K23" s="19">
        <v>1</v>
      </c>
      <c r="L23" s="19">
        <v>1</v>
      </c>
      <c r="M23" s="20">
        <v>1</v>
      </c>
      <c r="N23" s="20">
        <v>1</v>
      </c>
      <c r="O23" s="21">
        <f t="shared" si="0"/>
        <v>1.1666666666666667</v>
      </c>
      <c r="P23" s="20">
        <f t="shared" si="1"/>
        <v>6769469</v>
      </c>
      <c r="Q23" s="19">
        <v>4900</v>
      </c>
      <c r="R23" s="19">
        <f t="shared" si="2"/>
        <v>33170398100</v>
      </c>
      <c r="S23" s="19">
        <f t="shared" si="3"/>
        <v>3.9191570631164657E-10</v>
      </c>
      <c r="T23" s="19">
        <f t="shared" si="4"/>
        <v>6.029472404794563E-11</v>
      </c>
    </row>
    <row r="24" spans="1:20">
      <c r="A24" s="17" t="s">
        <v>43</v>
      </c>
      <c r="B24" s="18">
        <v>181.309</v>
      </c>
      <c r="C24" s="19">
        <v>1102963</v>
      </c>
      <c r="D24" s="19">
        <v>2282710</v>
      </c>
      <c r="E24" s="19">
        <v>2279044</v>
      </c>
      <c r="F24" s="19">
        <v>1100192</v>
      </c>
      <c r="G24" s="19">
        <v>4</v>
      </c>
      <c r="H24" s="19">
        <v>3</v>
      </c>
      <c r="I24" s="19">
        <v>0</v>
      </c>
      <c r="J24" s="19">
        <v>5</v>
      </c>
      <c r="K24" s="19">
        <v>0</v>
      </c>
      <c r="L24" s="19">
        <v>0</v>
      </c>
      <c r="M24" s="20">
        <v>5</v>
      </c>
      <c r="N24" s="20">
        <v>1</v>
      </c>
      <c r="O24" s="21">
        <f t="shared" si="0"/>
        <v>1.4</v>
      </c>
      <c r="P24" s="20">
        <f t="shared" si="1"/>
        <v>6764909</v>
      </c>
      <c r="Q24" s="19">
        <v>4900</v>
      </c>
      <c r="R24" s="19">
        <f t="shared" si="2"/>
        <v>33148054100</v>
      </c>
      <c r="S24" s="19">
        <f t="shared" si="3"/>
        <v>3.6201220028779909E-10</v>
      </c>
      <c r="T24" s="19">
        <f t="shared" si="4"/>
        <v>1.8100610014389955E-10</v>
      </c>
    </row>
    <row r="25" spans="1:20">
      <c r="A25" s="17" t="s">
        <v>44</v>
      </c>
      <c r="B25" s="18">
        <v>186.83099999999999</v>
      </c>
      <c r="C25" s="19">
        <v>1103884</v>
      </c>
      <c r="D25" s="19">
        <v>2283874</v>
      </c>
      <c r="E25" s="19">
        <v>2280452</v>
      </c>
      <c r="F25" s="19">
        <v>1101070</v>
      </c>
      <c r="G25" s="19">
        <v>6</v>
      </c>
      <c r="H25" s="19">
        <v>2</v>
      </c>
      <c r="I25" s="19">
        <v>1</v>
      </c>
      <c r="J25" s="19">
        <v>4</v>
      </c>
      <c r="K25" s="19">
        <v>4</v>
      </c>
      <c r="L25" s="19">
        <v>0</v>
      </c>
      <c r="M25" s="20">
        <v>2</v>
      </c>
      <c r="N25" s="20">
        <v>0</v>
      </c>
      <c r="O25" s="21">
        <f t="shared" si="0"/>
        <v>0.88888888888888884</v>
      </c>
      <c r="P25" s="20">
        <f t="shared" si="1"/>
        <v>6769280</v>
      </c>
      <c r="Q25" s="19">
        <v>4900</v>
      </c>
      <c r="R25" s="19">
        <f t="shared" si="2"/>
        <v>33169472000</v>
      </c>
      <c r="S25" s="19">
        <f t="shared" si="3"/>
        <v>5.1251946368033838E-10</v>
      </c>
      <c r="T25" s="19">
        <f t="shared" si="4"/>
        <v>6.0296407491804513E-11</v>
      </c>
    </row>
    <row r="26" spans="1:20">
      <c r="A26" s="17" t="s">
        <v>45</v>
      </c>
      <c r="B26" s="18">
        <v>127.047</v>
      </c>
      <c r="C26" s="19">
        <v>1103136</v>
      </c>
      <c r="D26" s="19">
        <v>2282946</v>
      </c>
      <c r="E26" s="19">
        <v>2279372</v>
      </c>
      <c r="F26" s="19">
        <v>1100339</v>
      </c>
      <c r="G26" s="19">
        <v>6</v>
      </c>
      <c r="H26" s="19">
        <v>4</v>
      </c>
      <c r="I26" s="19">
        <v>0</v>
      </c>
      <c r="J26" s="19">
        <v>5</v>
      </c>
      <c r="K26" s="19">
        <v>1</v>
      </c>
      <c r="L26" s="19">
        <v>0</v>
      </c>
      <c r="M26" s="20">
        <v>1</v>
      </c>
      <c r="N26" s="20">
        <v>6</v>
      </c>
      <c r="O26" s="21">
        <f t="shared" si="0"/>
        <v>1.6666666666666667</v>
      </c>
      <c r="P26" s="20">
        <f t="shared" si="1"/>
        <v>6765793</v>
      </c>
      <c r="Q26" s="19">
        <v>4900</v>
      </c>
      <c r="R26" s="19">
        <f t="shared" si="2"/>
        <v>33152385700</v>
      </c>
      <c r="S26" s="19">
        <f t="shared" si="3"/>
        <v>4.8261986768572129E-10</v>
      </c>
      <c r="T26" s="19">
        <f t="shared" si="4"/>
        <v>2.1114619211250309E-10</v>
      </c>
    </row>
    <row r="27" spans="1:20">
      <c r="A27" s="17" t="s">
        <v>46</v>
      </c>
      <c r="B27" s="18">
        <v>139.12200000000001</v>
      </c>
      <c r="C27" s="19">
        <v>1104147</v>
      </c>
      <c r="D27" s="19">
        <v>2284377</v>
      </c>
      <c r="E27" s="19">
        <v>2280939</v>
      </c>
      <c r="F27" s="19">
        <v>1101304</v>
      </c>
      <c r="G27" s="19">
        <v>3</v>
      </c>
      <c r="H27" s="19">
        <v>3</v>
      </c>
      <c r="I27" s="19">
        <v>1</v>
      </c>
      <c r="J27" s="19">
        <v>1</v>
      </c>
      <c r="K27" s="19">
        <v>0</v>
      </c>
      <c r="L27" s="19">
        <v>0</v>
      </c>
      <c r="M27" s="20">
        <v>1</v>
      </c>
      <c r="N27" s="20">
        <v>1</v>
      </c>
      <c r="O27" s="21">
        <f t="shared" si="0"/>
        <v>3</v>
      </c>
      <c r="P27" s="20">
        <f t="shared" si="1"/>
        <v>6770767</v>
      </c>
      <c r="Q27" s="19">
        <v>4900</v>
      </c>
      <c r="R27" s="19">
        <f t="shared" si="2"/>
        <v>33176758300</v>
      </c>
      <c r="S27" s="19">
        <f t="shared" si="3"/>
        <v>2.4113266063128298E-10</v>
      </c>
      <c r="T27" s="19">
        <f t="shared" si="4"/>
        <v>6.0283165157820745E-11</v>
      </c>
    </row>
    <row r="28" spans="1:20">
      <c r="A28" s="17" t="s">
        <v>47</v>
      </c>
      <c r="B28" s="18">
        <v>116.761</v>
      </c>
      <c r="C28" s="19">
        <v>1104040</v>
      </c>
      <c r="D28" s="19">
        <v>2284170</v>
      </c>
      <c r="E28" s="19">
        <v>2280734</v>
      </c>
      <c r="F28" s="19">
        <v>1101200</v>
      </c>
      <c r="G28" s="19">
        <v>7</v>
      </c>
      <c r="H28" s="19">
        <v>4</v>
      </c>
      <c r="I28" s="19">
        <v>0</v>
      </c>
      <c r="J28" s="19">
        <v>5</v>
      </c>
      <c r="K28" s="19">
        <v>1</v>
      </c>
      <c r="L28" s="19">
        <v>0</v>
      </c>
      <c r="M28" s="20">
        <v>4</v>
      </c>
      <c r="N28" s="20">
        <v>3</v>
      </c>
      <c r="O28" s="21">
        <f t="shared" si="0"/>
        <v>1.8333333333333333</v>
      </c>
      <c r="P28" s="20">
        <f t="shared" si="1"/>
        <v>6770144</v>
      </c>
      <c r="Q28" s="19">
        <v>4900</v>
      </c>
      <c r="R28" s="19">
        <f t="shared" si="2"/>
        <v>33173705600</v>
      </c>
      <c r="S28" s="19">
        <f t="shared" si="3"/>
        <v>5.1245405638374029E-10</v>
      </c>
      <c r="T28" s="19">
        <f t="shared" si="4"/>
        <v>2.1101049380506953E-10</v>
      </c>
    </row>
    <row r="29" spans="1:20">
      <c r="A29" s="17" t="s">
        <v>48</v>
      </c>
      <c r="B29" s="18">
        <v>142.143</v>
      </c>
      <c r="C29" s="19">
        <v>1103035</v>
      </c>
      <c r="D29" s="19">
        <v>2282149</v>
      </c>
      <c r="E29" s="19">
        <v>2278780</v>
      </c>
      <c r="F29" s="19">
        <v>1100247</v>
      </c>
      <c r="G29" s="19">
        <v>4</v>
      </c>
      <c r="H29" s="19">
        <v>6</v>
      </c>
      <c r="I29" s="19">
        <v>0</v>
      </c>
      <c r="J29" s="19">
        <v>4</v>
      </c>
      <c r="K29" s="19">
        <v>3</v>
      </c>
      <c r="L29" s="19">
        <v>2</v>
      </c>
      <c r="M29" s="20">
        <v>2</v>
      </c>
      <c r="N29" s="20">
        <v>2</v>
      </c>
      <c r="O29" s="21">
        <f t="shared" si="0"/>
        <v>1.1111111111111112</v>
      </c>
      <c r="P29" s="20">
        <f t="shared" si="1"/>
        <v>6764211</v>
      </c>
      <c r="Q29" s="19">
        <v>4900</v>
      </c>
      <c r="R29" s="19">
        <f t="shared" si="2"/>
        <v>33144633900</v>
      </c>
      <c r="S29" s="19">
        <f t="shared" si="3"/>
        <v>5.7324513094109029E-10</v>
      </c>
      <c r="T29" s="19">
        <f t="shared" si="4"/>
        <v>1.2068318546128217E-10</v>
      </c>
    </row>
    <row r="30" spans="1:20">
      <c r="A30" s="17" t="s">
        <v>49</v>
      </c>
      <c r="B30" s="18">
        <v>156.51499999999999</v>
      </c>
      <c r="C30" s="19">
        <v>1103248</v>
      </c>
      <c r="D30" s="19">
        <v>2282667</v>
      </c>
      <c r="E30" s="19">
        <v>2279170</v>
      </c>
      <c r="F30" s="19">
        <v>1100426</v>
      </c>
      <c r="G30" s="19">
        <v>4</v>
      </c>
      <c r="H30" s="19">
        <v>4</v>
      </c>
      <c r="I30" s="19">
        <v>0</v>
      </c>
      <c r="J30" s="19">
        <v>7</v>
      </c>
      <c r="K30" s="19">
        <v>3</v>
      </c>
      <c r="L30" s="19">
        <v>2</v>
      </c>
      <c r="M30" s="20">
        <v>1</v>
      </c>
      <c r="N30" s="20">
        <v>3</v>
      </c>
      <c r="O30" s="21">
        <f t="shared" si="0"/>
        <v>0.66666666666666663</v>
      </c>
      <c r="P30" s="20">
        <f t="shared" si="1"/>
        <v>6765511</v>
      </c>
      <c r="Q30" s="19">
        <v>4900</v>
      </c>
      <c r="R30" s="19">
        <f t="shared" si="2"/>
        <v>33151003900</v>
      </c>
      <c r="S30" s="19">
        <f t="shared" si="3"/>
        <v>6.0329998030617707E-10</v>
      </c>
      <c r="T30" s="19">
        <f t="shared" si="4"/>
        <v>1.2065999606123543E-10</v>
      </c>
    </row>
    <row r="31" spans="1:20">
      <c r="A31" s="17" t="s">
        <v>50</v>
      </c>
      <c r="B31" s="18">
        <v>95.386700000000005</v>
      </c>
      <c r="C31" s="19">
        <v>1103565</v>
      </c>
      <c r="D31" s="19">
        <v>2283203</v>
      </c>
      <c r="E31" s="19">
        <v>2279738</v>
      </c>
      <c r="F31" s="19">
        <v>1100741</v>
      </c>
      <c r="G31" s="19">
        <v>4</v>
      </c>
      <c r="H31" s="19">
        <v>6</v>
      </c>
      <c r="I31" s="19">
        <v>2</v>
      </c>
      <c r="J31" s="19">
        <v>1</v>
      </c>
      <c r="K31" s="19">
        <v>4</v>
      </c>
      <c r="L31" s="19">
        <v>1</v>
      </c>
      <c r="M31" s="20">
        <v>3</v>
      </c>
      <c r="N31" s="20">
        <v>0</v>
      </c>
      <c r="O31" s="21">
        <f t="shared" si="0"/>
        <v>1.25</v>
      </c>
      <c r="P31" s="20">
        <f t="shared" si="1"/>
        <v>6767247</v>
      </c>
      <c r="Q31" s="19">
        <v>4900</v>
      </c>
      <c r="R31" s="19">
        <f t="shared" si="2"/>
        <v>33159510300</v>
      </c>
      <c r="S31" s="19">
        <f t="shared" si="3"/>
        <v>5.4283069433627914E-10</v>
      </c>
      <c r="T31" s="19">
        <f t="shared" si="4"/>
        <v>9.0471782389379861E-11</v>
      </c>
    </row>
    <row r="32" spans="1:20">
      <c r="A32" s="17" t="s">
        <v>51</v>
      </c>
      <c r="B32" s="18">
        <v>85.040199999999999</v>
      </c>
      <c r="C32" s="19">
        <v>1103756</v>
      </c>
      <c r="D32" s="19">
        <v>2283625</v>
      </c>
      <c r="E32" s="19">
        <v>2280204</v>
      </c>
      <c r="F32" s="19">
        <v>1100960</v>
      </c>
      <c r="G32" s="19">
        <v>2</v>
      </c>
      <c r="H32" s="19">
        <v>7</v>
      </c>
      <c r="I32" s="19">
        <v>1</v>
      </c>
      <c r="J32" s="19">
        <v>4</v>
      </c>
      <c r="K32" s="19">
        <v>0</v>
      </c>
      <c r="L32" s="19">
        <v>1</v>
      </c>
      <c r="M32" s="20">
        <v>2</v>
      </c>
      <c r="N32" s="20">
        <v>2</v>
      </c>
      <c r="O32" s="21">
        <f t="shared" si="0"/>
        <v>1.5</v>
      </c>
      <c r="P32" s="20">
        <f t="shared" si="1"/>
        <v>6768545</v>
      </c>
      <c r="Q32" s="19">
        <v>4900</v>
      </c>
      <c r="R32" s="19">
        <f t="shared" si="2"/>
        <v>33165870500</v>
      </c>
      <c r="S32" s="19">
        <f t="shared" si="3"/>
        <v>4.5227216333730783E-10</v>
      </c>
      <c r="T32" s="19">
        <f t="shared" si="4"/>
        <v>1.2060591022328209E-10</v>
      </c>
    </row>
    <row r="33" spans="1:20">
      <c r="A33" s="17" t="s">
        <v>52</v>
      </c>
      <c r="B33" s="18">
        <v>119.84099999999999</v>
      </c>
      <c r="C33" s="19">
        <v>1103195</v>
      </c>
      <c r="D33" s="19">
        <v>2282562</v>
      </c>
      <c r="E33" s="19">
        <v>2279117</v>
      </c>
      <c r="F33" s="19">
        <v>1100346</v>
      </c>
      <c r="G33" s="19">
        <v>8</v>
      </c>
      <c r="H33" s="19">
        <v>4</v>
      </c>
      <c r="I33" s="19">
        <v>0</v>
      </c>
      <c r="J33" s="19">
        <v>2</v>
      </c>
      <c r="K33" s="19">
        <v>1</v>
      </c>
      <c r="L33" s="19">
        <v>1</v>
      </c>
      <c r="M33" s="20">
        <v>7</v>
      </c>
      <c r="N33" s="20">
        <v>0</v>
      </c>
      <c r="O33" s="21">
        <f t="shared" si="0"/>
        <v>3</v>
      </c>
      <c r="P33" s="20">
        <f t="shared" si="1"/>
        <v>6765220</v>
      </c>
      <c r="Q33" s="19">
        <v>4900</v>
      </c>
      <c r="R33" s="19">
        <f t="shared" si="2"/>
        <v>33149578000</v>
      </c>
      <c r="S33" s="19">
        <f t="shared" si="3"/>
        <v>4.826607445802176E-10</v>
      </c>
      <c r="T33" s="19">
        <f t="shared" si="4"/>
        <v>2.1116407575384519E-10</v>
      </c>
    </row>
    <row r="34" spans="1:20">
      <c r="A34" s="17" t="s">
        <v>53</v>
      </c>
      <c r="B34" s="18">
        <v>54.219799999999999</v>
      </c>
      <c r="C34" s="19">
        <v>1103303</v>
      </c>
      <c r="D34" s="19">
        <v>2283216</v>
      </c>
      <c r="E34" s="19">
        <v>2279631</v>
      </c>
      <c r="F34" s="19">
        <v>1100499</v>
      </c>
      <c r="G34" s="19">
        <v>6</v>
      </c>
      <c r="H34" s="19">
        <v>4</v>
      </c>
      <c r="I34" s="19">
        <v>1</v>
      </c>
      <c r="J34" s="19">
        <v>2</v>
      </c>
      <c r="K34" s="19">
        <v>2</v>
      </c>
      <c r="L34" s="19">
        <v>0</v>
      </c>
      <c r="M34" s="20">
        <v>7</v>
      </c>
      <c r="N34" s="20">
        <v>0</v>
      </c>
      <c r="O34" s="21">
        <f t="shared" si="0"/>
        <v>2</v>
      </c>
      <c r="P34" s="20">
        <f t="shared" si="1"/>
        <v>6766649</v>
      </c>
      <c r="Q34" s="19">
        <v>4900</v>
      </c>
      <c r="R34" s="19">
        <f t="shared" si="2"/>
        <v>33156580100</v>
      </c>
      <c r="S34" s="19">
        <f t="shared" si="3"/>
        <v>4.5239888899157003E-10</v>
      </c>
      <c r="T34" s="19">
        <f t="shared" si="4"/>
        <v>2.1111948152939936E-10</v>
      </c>
    </row>
    <row r="35" spans="1:20">
      <c r="A35" s="17" t="s">
        <v>54</v>
      </c>
      <c r="B35" s="18">
        <v>75.317099999999996</v>
      </c>
      <c r="C35" s="19">
        <v>1103268</v>
      </c>
      <c r="D35" s="19">
        <v>2283179</v>
      </c>
      <c r="E35" s="19">
        <v>2279543</v>
      </c>
      <c r="F35" s="19">
        <v>1100453</v>
      </c>
      <c r="G35" s="19">
        <v>4</v>
      </c>
      <c r="H35" s="19">
        <v>4</v>
      </c>
      <c r="I35" s="19">
        <v>0</v>
      </c>
      <c r="J35" s="19">
        <v>5</v>
      </c>
      <c r="K35" s="19">
        <v>1</v>
      </c>
      <c r="L35" s="19">
        <v>1</v>
      </c>
      <c r="M35" s="20">
        <v>3</v>
      </c>
      <c r="N35" s="20">
        <v>1</v>
      </c>
      <c r="O35" s="21">
        <f t="shared" si="0"/>
        <v>1.1428571428571428</v>
      </c>
      <c r="P35" s="20">
        <f t="shared" si="1"/>
        <v>6766443</v>
      </c>
      <c r="Q35" s="19">
        <v>4900</v>
      </c>
      <c r="R35" s="19">
        <f t="shared" si="2"/>
        <v>33155570700</v>
      </c>
      <c r="S35" s="19">
        <f t="shared" si="3"/>
        <v>4.5241266198443085E-10</v>
      </c>
      <c r="T35" s="19">
        <f t="shared" si="4"/>
        <v>1.2064337652918155E-10</v>
      </c>
    </row>
    <row r="36" spans="1:20">
      <c r="A36" s="17" t="s">
        <v>55</v>
      </c>
      <c r="B36" s="18">
        <v>102.961</v>
      </c>
      <c r="C36" s="19">
        <v>1103915</v>
      </c>
      <c r="D36" s="19">
        <v>2283957</v>
      </c>
      <c r="E36" s="19">
        <v>2280507</v>
      </c>
      <c r="F36" s="19">
        <v>1101077</v>
      </c>
      <c r="G36" s="19">
        <v>5</v>
      </c>
      <c r="H36" s="19">
        <v>5</v>
      </c>
      <c r="I36" s="19">
        <v>0</v>
      </c>
      <c r="J36" s="19">
        <v>2</v>
      </c>
      <c r="K36" s="19">
        <v>1</v>
      </c>
      <c r="L36" s="19">
        <v>0</v>
      </c>
      <c r="M36" s="20">
        <v>3</v>
      </c>
      <c r="N36" s="20">
        <v>2</v>
      </c>
      <c r="O36" s="21">
        <f t="shared" si="0"/>
        <v>3.3333333333333335</v>
      </c>
      <c r="P36" s="20">
        <f t="shared" si="1"/>
        <v>6769456</v>
      </c>
      <c r="Q36" s="19">
        <v>4900</v>
      </c>
      <c r="R36" s="19">
        <f t="shared" si="2"/>
        <v>33170334400</v>
      </c>
      <c r="S36" s="19">
        <f t="shared" si="3"/>
        <v>3.919164589429041E-10</v>
      </c>
      <c r="T36" s="19">
        <f t="shared" si="4"/>
        <v>1.5073709959342467E-10</v>
      </c>
    </row>
    <row r="37" spans="1:20">
      <c r="A37" s="17" t="s">
        <v>56</v>
      </c>
      <c r="B37" s="18">
        <v>76.979100000000003</v>
      </c>
      <c r="C37" s="19">
        <v>1104039</v>
      </c>
      <c r="D37" s="19">
        <v>2284135</v>
      </c>
      <c r="E37" s="19">
        <v>2280688</v>
      </c>
      <c r="F37" s="19">
        <v>1101180</v>
      </c>
      <c r="G37" s="19">
        <v>4</v>
      </c>
      <c r="H37" s="19">
        <v>5</v>
      </c>
      <c r="I37" s="19">
        <v>0</v>
      </c>
      <c r="J37" s="19">
        <v>4</v>
      </c>
      <c r="K37" s="19">
        <v>3</v>
      </c>
      <c r="L37" s="19">
        <v>1</v>
      </c>
      <c r="M37" s="20">
        <v>3</v>
      </c>
      <c r="N37" s="20">
        <v>0</v>
      </c>
      <c r="O37" s="21">
        <f t="shared" si="0"/>
        <v>1.125</v>
      </c>
      <c r="P37" s="20">
        <f t="shared" si="1"/>
        <v>6770042</v>
      </c>
      <c r="Q37" s="19">
        <v>4900</v>
      </c>
      <c r="R37" s="19">
        <f t="shared" si="2"/>
        <v>33173205800</v>
      </c>
      <c r="S37" s="19">
        <f t="shared" si="3"/>
        <v>5.1246177720936452E-10</v>
      </c>
      <c r="T37" s="19">
        <f t="shared" si="4"/>
        <v>9.0434431272240801E-11</v>
      </c>
    </row>
    <row r="38" spans="1:20">
      <c r="A38" s="17" t="s">
        <v>57</v>
      </c>
      <c r="B38" s="18">
        <v>68.866399999999999</v>
      </c>
      <c r="C38" s="19">
        <v>1103493</v>
      </c>
      <c r="D38" s="19">
        <v>2283073</v>
      </c>
      <c r="E38" s="19">
        <v>2279633</v>
      </c>
      <c r="F38" s="19">
        <v>1100622</v>
      </c>
      <c r="G38" s="19">
        <v>6</v>
      </c>
      <c r="H38" s="19">
        <v>10</v>
      </c>
      <c r="I38" s="19">
        <v>0</v>
      </c>
      <c r="J38" s="19">
        <v>3</v>
      </c>
      <c r="K38" s="19">
        <v>6</v>
      </c>
      <c r="L38" s="19">
        <v>0</v>
      </c>
      <c r="M38" s="20">
        <v>12</v>
      </c>
      <c r="N38" s="20">
        <v>1</v>
      </c>
      <c r="O38" s="21">
        <f t="shared" si="0"/>
        <v>1.7777777777777777</v>
      </c>
      <c r="P38" s="20">
        <f t="shared" si="1"/>
        <v>6766821</v>
      </c>
      <c r="Q38" s="19">
        <v>4900</v>
      </c>
      <c r="R38" s="19">
        <f t="shared" si="2"/>
        <v>33157422900</v>
      </c>
      <c r="S38" s="19">
        <f t="shared" si="3"/>
        <v>7.5397898308918336E-10</v>
      </c>
      <c r="T38" s="19">
        <f t="shared" si="4"/>
        <v>3.9206907120637532E-10</v>
      </c>
    </row>
    <row r="39" spans="1:20">
      <c r="A39" s="17" t="s">
        <v>58</v>
      </c>
      <c r="B39" s="18">
        <v>170.61099999999999</v>
      </c>
      <c r="C39" s="19">
        <v>1103810</v>
      </c>
      <c r="D39" s="19">
        <v>2283677</v>
      </c>
      <c r="E39" s="19">
        <v>2280173</v>
      </c>
      <c r="F39" s="19">
        <v>1100911</v>
      </c>
      <c r="G39" s="19">
        <v>6</v>
      </c>
      <c r="H39" s="19">
        <v>1</v>
      </c>
      <c r="I39" s="19">
        <v>0</v>
      </c>
      <c r="J39" s="19">
        <v>1</v>
      </c>
      <c r="K39" s="19">
        <v>1</v>
      </c>
      <c r="L39" s="19">
        <v>2</v>
      </c>
      <c r="M39" s="20">
        <v>1</v>
      </c>
      <c r="N39" s="20">
        <v>0</v>
      </c>
      <c r="O39" s="21">
        <f t="shared" si="0"/>
        <v>1.75</v>
      </c>
      <c r="P39" s="20">
        <f t="shared" si="1"/>
        <v>6768571</v>
      </c>
      <c r="Q39" s="19">
        <v>4900</v>
      </c>
      <c r="R39" s="19">
        <f t="shared" si="2"/>
        <v>33165997900</v>
      </c>
      <c r="S39" s="19">
        <f t="shared" si="3"/>
        <v>3.3166497908992511E-10</v>
      </c>
      <c r="T39" s="19">
        <f t="shared" si="4"/>
        <v>3.0151361735447734E-11</v>
      </c>
    </row>
    <row r="40" spans="1:20">
      <c r="A40" s="17" t="s">
        <v>59</v>
      </c>
      <c r="B40" s="18">
        <v>192.1</v>
      </c>
      <c r="C40" s="19">
        <v>1102962</v>
      </c>
      <c r="D40" s="19">
        <v>2282604</v>
      </c>
      <c r="E40" s="19">
        <v>2278995</v>
      </c>
      <c r="F40" s="19">
        <v>1100190</v>
      </c>
      <c r="G40" s="19">
        <v>1</v>
      </c>
      <c r="H40" s="19">
        <v>6</v>
      </c>
      <c r="I40" s="19">
        <v>1</v>
      </c>
      <c r="J40" s="19">
        <v>2</v>
      </c>
      <c r="K40" s="19">
        <v>2</v>
      </c>
      <c r="L40" s="19">
        <v>0</v>
      </c>
      <c r="M40" s="20">
        <v>2</v>
      </c>
      <c r="N40" s="20">
        <v>1</v>
      </c>
      <c r="O40" s="21">
        <f t="shared" si="0"/>
        <v>1.4</v>
      </c>
      <c r="P40" s="20">
        <f t="shared" si="1"/>
        <v>6764751</v>
      </c>
      <c r="Q40" s="19">
        <v>4900</v>
      </c>
      <c r="R40" s="19">
        <f t="shared" si="2"/>
        <v>33147279900</v>
      </c>
      <c r="S40" s="19">
        <f t="shared" si="3"/>
        <v>3.6202065557723184E-10</v>
      </c>
      <c r="T40" s="19">
        <f t="shared" si="4"/>
        <v>9.050516389430796E-11</v>
      </c>
    </row>
    <row r="41" spans="1:20">
      <c r="A41" s="17" t="s">
        <v>60</v>
      </c>
      <c r="B41" s="18">
        <v>142.97900000000001</v>
      </c>
      <c r="C41" s="19">
        <v>1103595</v>
      </c>
      <c r="D41" s="19">
        <v>2283334</v>
      </c>
      <c r="E41" s="19">
        <v>2279865</v>
      </c>
      <c r="F41" s="19">
        <v>1100718</v>
      </c>
      <c r="G41" s="19">
        <v>3</v>
      </c>
      <c r="H41" s="19">
        <v>0</v>
      </c>
      <c r="I41" s="19">
        <v>0</v>
      </c>
      <c r="J41" s="19">
        <v>3</v>
      </c>
      <c r="K41" s="19">
        <v>1</v>
      </c>
      <c r="L41" s="19">
        <v>1</v>
      </c>
      <c r="M41" s="20">
        <v>3</v>
      </c>
      <c r="N41" s="20">
        <v>2</v>
      </c>
      <c r="O41" s="21">
        <f t="shared" si="0"/>
        <v>0.6</v>
      </c>
      <c r="P41" s="20">
        <f t="shared" si="1"/>
        <v>6767512</v>
      </c>
      <c r="Q41" s="19">
        <v>4900</v>
      </c>
      <c r="R41" s="19">
        <f t="shared" si="2"/>
        <v>33160808800</v>
      </c>
      <c r="S41" s="19">
        <f t="shared" si="3"/>
        <v>2.4124863926720629E-10</v>
      </c>
      <c r="T41" s="19">
        <f t="shared" si="4"/>
        <v>1.5078039954200394E-10</v>
      </c>
    </row>
    <row r="42" spans="1:20">
      <c r="A42" s="17" t="s">
        <v>61</v>
      </c>
      <c r="B42" s="18">
        <v>207.16900000000001</v>
      </c>
      <c r="C42" s="19">
        <v>1103838</v>
      </c>
      <c r="D42" s="19">
        <v>2283776</v>
      </c>
      <c r="E42" s="19">
        <v>2280314</v>
      </c>
      <c r="F42" s="19">
        <v>1100989</v>
      </c>
      <c r="G42" s="19">
        <v>6</v>
      </c>
      <c r="H42" s="19">
        <v>1</v>
      </c>
      <c r="I42" s="19">
        <v>0</v>
      </c>
      <c r="J42" s="19">
        <v>1</v>
      </c>
      <c r="K42" s="19">
        <v>3</v>
      </c>
      <c r="L42" s="19">
        <v>3</v>
      </c>
      <c r="M42" s="20">
        <v>4</v>
      </c>
      <c r="N42" s="20">
        <v>2</v>
      </c>
      <c r="O42" s="21">
        <f t="shared" si="0"/>
        <v>1</v>
      </c>
      <c r="P42" s="20">
        <f t="shared" si="1"/>
        <v>6768917</v>
      </c>
      <c r="Q42" s="19">
        <v>4900</v>
      </c>
      <c r="R42" s="19">
        <f t="shared" si="2"/>
        <v>33167693300</v>
      </c>
      <c r="S42" s="19">
        <f t="shared" si="3"/>
        <v>4.2209748725576887E-10</v>
      </c>
      <c r="T42" s="19">
        <f t="shared" si="4"/>
        <v>1.8089892310961523E-10</v>
      </c>
    </row>
    <row r="43" spans="1:20">
      <c r="A43" s="17" t="s">
        <v>62</v>
      </c>
      <c r="B43" s="18">
        <v>244.553</v>
      </c>
      <c r="C43" s="19">
        <v>1103745</v>
      </c>
      <c r="D43" s="19">
        <v>2283570</v>
      </c>
      <c r="E43" s="19">
        <v>2280118</v>
      </c>
      <c r="F43" s="19">
        <v>1100908</v>
      </c>
      <c r="G43" s="19">
        <v>10</v>
      </c>
      <c r="H43" s="19">
        <v>1</v>
      </c>
      <c r="I43" s="19">
        <v>0</v>
      </c>
      <c r="J43" s="19">
        <v>2</v>
      </c>
      <c r="K43" s="19">
        <v>4</v>
      </c>
      <c r="L43" s="19">
        <v>0</v>
      </c>
      <c r="M43" s="20">
        <v>4</v>
      </c>
      <c r="N43" s="20">
        <v>4</v>
      </c>
      <c r="O43" s="21">
        <f t="shared" si="0"/>
        <v>1.8333333333333333</v>
      </c>
      <c r="P43" s="20">
        <f t="shared" si="1"/>
        <v>6768341</v>
      </c>
      <c r="Q43" s="19">
        <v>4900</v>
      </c>
      <c r="R43" s="19">
        <f t="shared" si="2"/>
        <v>33164870900</v>
      </c>
      <c r="S43" s="19">
        <f t="shared" si="3"/>
        <v>5.1259056762979889E-10</v>
      </c>
      <c r="T43" s="19">
        <f t="shared" si="4"/>
        <v>2.4121909064931714E-10</v>
      </c>
    </row>
    <row r="44" spans="1:20">
      <c r="A44" s="17" t="s">
        <v>63</v>
      </c>
      <c r="B44" s="18">
        <v>156.82900000000001</v>
      </c>
      <c r="C44" s="19">
        <v>1103557</v>
      </c>
      <c r="D44" s="19">
        <v>2283204</v>
      </c>
      <c r="E44" s="19">
        <v>2279781</v>
      </c>
      <c r="F44" s="19">
        <v>1100694</v>
      </c>
      <c r="G44" s="19">
        <v>3</v>
      </c>
      <c r="H44" s="19">
        <v>4</v>
      </c>
      <c r="I44" s="19">
        <v>0</v>
      </c>
      <c r="J44" s="19">
        <v>5</v>
      </c>
      <c r="K44" s="19">
        <v>2</v>
      </c>
      <c r="L44" s="19">
        <v>1</v>
      </c>
      <c r="M44" s="20">
        <v>1</v>
      </c>
      <c r="N44" s="20">
        <v>2</v>
      </c>
      <c r="O44" s="21">
        <f t="shared" si="0"/>
        <v>0.875</v>
      </c>
      <c r="P44" s="20">
        <f t="shared" si="1"/>
        <v>6767236</v>
      </c>
      <c r="Q44" s="19">
        <v>4900</v>
      </c>
      <c r="R44" s="19">
        <f t="shared" si="2"/>
        <v>33159456400</v>
      </c>
      <c r="S44" s="19">
        <f t="shared" si="3"/>
        <v>4.5235964724681072E-10</v>
      </c>
      <c r="T44" s="19">
        <f t="shared" si="4"/>
        <v>9.047192944936214E-11</v>
      </c>
    </row>
    <row r="45" spans="1:20">
      <c r="A45" s="17" t="s">
        <v>64</v>
      </c>
      <c r="B45" s="18">
        <v>117.986</v>
      </c>
      <c r="C45" s="19">
        <v>1103756</v>
      </c>
      <c r="D45" s="19">
        <v>2283585</v>
      </c>
      <c r="E45" s="19">
        <v>2280143</v>
      </c>
      <c r="F45" s="19">
        <v>1100931</v>
      </c>
      <c r="G45" s="19">
        <v>8</v>
      </c>
      <c r="H45" s="19">
        <v>8</v>
      </c>
      <c r="I45" s="19">
        <v>0</v>
      </c>
      <c r="J45" s="19">
        <v>3</v>
      </c>
      <c r="K45" s="19">
        <v>1</v>
      </c>
      <c r="L45" s="19">
        <v>2</v>
      </c>
      <c r="M45" s="20">
        <v>7</v>
      </c>
      <c r="N45" s="20">
        <v>3</v>
      </c>
      <c r="O45" s="21">
        <f t="shared" si="0"/>
        <v>2.6666666666666665</v>
      </c>
      <c r="P45" s="20">
        <f t="shared" si="1"/>
        <v>6768415</v>
      </c>
      <c r="Q45" s="19">
        <v>4900</v>
      </c>
      <c r="R45" s="19">
        <f t="shared" si="2"/>
        <v>33165233500</v>
      </c>
      <c r="S45" s="19">
        <f t="shared" si="3"/>
        <v>6.63345246762698E-10</v>
      </c>
      <c r="T45" s="19">
        <f t="shared" si="4"/>
        <v>3.015205667103173E-10</v>
      </c>
    </row>
    <row r="46" spans="1:20">
      <c r="A46" s="17" t="s">
        <v>65</v>
      </c>
      <c r="B46" s="18">
        <v>126.97499999999999</v>
      </c>
      <c r="C46" s="19">
        <v>1103170</v>
      </c>
      <c r="D46" s="19">
        <v>2282471</v>
      </c>
      <c r="E46" s="19">
        <v>2278737</v>
      </c>
      <c r="F46" s="19">
        <v>1100172</v>
      </c>
      <c r="G46" s="19">
        <v>5</v>
      </c>
      <c r="H46" s="19">
        <v>3</v>
      </c>
      <c r="I46" s="19">
        <v>0</v>
      </c>
      <c r="J46" s="19">
        <v>4</v>
      </c>
      <c r="K46" s="19">
        <v>4</v>
      </c>
      <c r="L46" s="19">
        <v>1</v>
      </c>
      <c r="M46" s="20">
        <v>1</v>
      </c>
      <c r="N46" s="20">
        <v>0</v>
      </c>
      <c r="O46" s="21">
        <f t="shared" si="0"/>
        <v>0.88888888888888884</v>
      </c>
      <c r="P46" s="20">
        <f t="shared" si="1"/>
        <v>6764550</v>
      </c>
      <c r="Q46" s="19">
        <v>4900</v>
      </c>
      <c r="R46" s="19">
        <f t="shared" si="2"/>
        <v>33146295000</v>
      </c>
      <c r="S46" s="19">
        <f t="shared" si="3"/>
        <v>5.1287783446083495E-10</v>
      </c>
      <c r="T46" s="19">
        <f t="shared" si="4"/>
        <v>3.0169284380049113E-11</v>
      </c>
    </row>
    <row r="47" spans="1:20">
      <c r="A47" s="17" t="s">
        <v>66</v>
      </c>
      <c r="B47" s="18">
        <v>192.14599999999999</v>
      </c>
      <c r="C47" s="19">
        <v>1102874</v>
      </c>
      <c r="D47" s="19">
        <v>2281868</v>
      </c>
      <c r="E47" s="19">
        <v>2278469</v>
      </c>
      <c r="F47" s="19">
        <v>1100060</v>
      </c>
      <c r="G47" s="19">
        <v>10</v>
      </c>
      <c r="H47" s="19">
        <v>5</v>
      </c>
      <c r="I47" s="19">
        <v>0</v>
      </c>
      <c r="J47" s="19">
        <v>4</v>
      </c>
      <c r="K47" s="19">
        <v>2</v>
      </c>
      <c r="L47" s="19">
        <v>2</v>
      </c>
      <c r="M47" s="20">
        <v>0</v>
      </c>
      <c r="N47" s="20">
        <v>2</v>
      </c>
      <c r="O47" s="21">
        <f t="shared" si="0"/>
        <v>1.875</v>
      </c>
      <c r="P47" s="20">
        <f t="shared" si="1"/>
        <v>6763271</v>
      </c>
      <c r="Q47" s="19">
        <v>4900</v>
      </c>
      <c r="R47" s="19">
        <f t="shared" si="2"/>
        <v>33140027900</v>
      </c>
      <c r="S47" s="19">
        <f t="shared" si="3"/>
        <v>6.9402476272507907E-10</v>
      </c>
      <c r="T47" s="19">
        <f t="shared" si="4"/>
        <v>6.0349979367398174E-11</v>
      </c>
    </row>
    <row r="48" spans="1:20">
      <c r="A48" s="17" t="s">
        <v>67</v>
      </c>
      <c r="B48" s="18">
        <v>145.458</v>
      </c>
      <c r="C48" s="19">
        <v>1103733</v>
      </c>
      <c r="D48" s="19">
        <v>2283596</v>
      </c>
      <c r="E48" s="19">
        <v>2280120</v>
      </c>
      <c r="F48" s="19">
        <v>1100882</v>
      </c>
      <c r="G48" s="19">
        <v>7</v>
      </c>
      <c r="H48" s="19">
        <v>6</v>
      </c>
      <c r="I48" s="19">
        <v>0</v>
      </c>
      <c r="J48" s="19">
        <v>5</v>
      </c>
      <c r="K48" s="19">
        <v>6</v>
      </c>
      <c r="L48" s="19">
        <v>2</v>
      </c>
      <c r="M48" s="20">
        <v>0</v>
      </c>
      <c r="N48" s="20">
        <v>0</v>
      </c>
      <c r="O48" s="21">
        <f t="shared" si="0"/>
        <v>1</v>
      </c>
      <c r="P48" s="20">
        <f t="shared" si="1"/>
        <v>6768331</v>
      </c>
      <c r="Q48" s="19">
        <v>4900</v>
      </c>
      <c r="R48" s="19">
        <f t="shared" si="2"/>
        <v>33164821900</v>
      </c>
      <c r="S48" s="19">
        <f t="shared" si="3"/>
        <v>7.8396320288998743E-10</v>
      </c>
      <c r="T48" s="19">
        <f t="shared" si="4"/>
        <v>0</v>
      </c>
    </row>
    <row r="49" spans="1:20">
      <c r="A49" s="17" t="s">
        <v>68</v>
      </c>
      <c r="B49" s="18">
        <v>62.4101</v>
      </c>
      <c r="C49" s="19">
        <v>1101164</v>
      </c>
      <c r="D49" s="19">
        <v>2278710</v>
      </c>
      <c r="E49" s="19">
        <v>2275034</v>
      </c>
      <c r="F49" s="19">
        <v>1098301</v>
      </c>
      <c r="G49" s="19">
        <v>6</v>
      </c>
      <c r="H49" s="19">
        <v>9</v>
      </c>
      <c r="I49" s="19">
        <v>0</v>
      </c>
      <c r="J49" s="19">
        <v>3</v>
      </c>
      <c r="K49" s="19">
        <v>1</v>
      </c>
      <c r="L49" s="19">
        <v>2</v>
      </c>
      <c r="M49" s="20">
        <v>5</v>
      </c>
      <c r="N49" s="20">
        <v>0</v>
      </c>
      <c r="O49" s="21">
        <f t="shared" si="0"/>
        <v>2.5</v>
      </c>
      <c r="P49" s="20">
        <f t="shared" si="1"/>
        <v>6753209</v>
      </c>
      <c r="Q49" s="19">
        <v>4900</v>
      </c>
      <c r="R49" s="19">
        <f t="shared" si="2"/>
        <v>33090724100</v>
      </c>
      <c r="S49" s="19">
        <f t="shared" si="3"/>
        <v>6.3461893237930078E-10</v>
      </c>
      <c r="T49" s="19">
        <f t="shared" si="4"/>
        <v>1.5109974580459543E-10</v>
      </c>
    </row>
    <row r="50" spans="1:20">
      <c r="A50" s="17" t="s">
        <v>69</v>
      </c>
      <c r="B50" s="18">
        <v>39.470799999999997</v>
      </c>
      <c r="C50" s="19">
        <v>1102068</v>
      </c>
      <c r="D50" s="19">
        <v>2280242</v>
      </c>
      <c r="E50" s="19">
        <v>2276962</v>
      </c>
      <c r="F50" s="19">
        <v>1099211</v>
      </c>
      <c r="G50" s="19">
        <v>5</v>
      </c>
      <c r="H50" s="19">
        <v>5</v>
      </c>
      <c r="I50" s="19">
        <v>1</v>
      </c>
      <c r="J50" s="19">
        <v>2</v>
      </c>
      <c r="K50" s="19">
        <v>3</v>
      </c>
      <c r="L50" s="19">
        <v>0</v>
      </c>
      <c r="M50" s="20">
        <v>2</v>
      </c>
      <c r="N50" s="20">
        <v>1</v>
      </c>
      <c r="O50" s="21">
        <f t="shared" si="0"/>
        <v>1.6666666666666667</v>
      </c>
      <c r="P50" s="20">
        <f t="shared" si="1"/>
        <v>6758483</v>
      </c>
      <c r="Q50" s="19">
        <v>4900</v>
      </c>
      <c r="R50" s="19">
        <f t="shared" si="2"/>
        <v>33116566700</v>
      </c>
      <c r="S50" s="19">
        <f t="shared" si="3"/>
        <v>4.8314187110465163E-10</v>
      </c>
      <c r="T50" s="19">
        <f t="shared" si="4"/>
        <v>9.0589100832122194E-11</v>
      </c>
    </row>
    <row r="51" spans="1:20">
      <c r="A51" s="17" t="s">
        <v>70</v>
      </c>
      <c r="B51" s="18">
        <v>82.832700000000003</v>
      </c>
      <c r="C51" s="19">
        <v>1103319</v>
      </c>
      <c r="D51" s="19">
        <v>2282788</v>
      </c>
      <c r="E51" s="19">
        <v>2279290</v>
      </c>
      <c r="F51" s="19">
        <v>1100456</v>
      </c>
      <c r="G51" s="19">
        <v>6</v>
      </c>
      <c r="H51" s="19">
        <v>0</v>
      </c>
      <c r="I51" s="19">
        <v>0</v>
      </c>
      <c r="J51" s="19">
        <v>2</v>
      </c>
      <c r="K51" s="19">
        <v>2</v>
      </c>
      <c r="L51" s="19">
        <v>0</v>
      </c>
      <c r="M51" s="20">
        <v>3</v>
      </c>
      <c r="N51" s="20">
        <v>1</v>
      </c>
      <c r="O51" s="21">
        <f t="shared" si="0"/>
        <v>1.5</v>
      </c>
      <c r="P51" s="20">
        <f t="shared" si="1"/>
        <v>6765853</v>
      </c>
      <c r="Q51" s="19">
        <v>4900</v>
      </c>
      <c r="R51" s="19">
        <f t="shared" si="2"/>
        <v>33152679700</v>
      </c>
      <c r="S51" s="19">
        <f t="shared" si="3"/>
        <v>3.0163474236443094E-10</v>
      </c>
      <c r="T51" s="19">
        <f t="shared" si="4"/>
        <v>1.2065389694577238E-10</v>
      </c>
    </row>
    <row r="52" spans="1:20">
      <c r="A52" s="17" t="s">
        <v>71</v>
      </c>
      <c r="B52" s="18">
        <v>62.596600000000002</v>
      </c>
      <c r="C52" s="19">
        <v>1102708</v>
      </c>
      <c r="D52" s="19">
        <v>2281421</v>
      </c>
      <c r="E52" s="19">
        <v>2277859</v>
      </c>
      <c r="F52" s="19">
        <v>1099786</v>
      </c>
      <c r="G52" s="19">
        <v>10</v>
      </c>
      <c r="H52" s="19">
        <v>3</v>
      </c>
      <c r="I52" s="19">
        <v>1</v>
      </c>
      <c r="J52" s="19">
        <v>5</v>
      </c>
      <c r="K52" s="19">
        <v>4</v>
      </c>
      <c r="L52" s="19">
        <v>2</v>
      </c>
      <c r="M52" s="20">
        <v>0</v>
      </c>
      <c r="N52" s="20">
        <v>1</v>
      </c>
      <c r="O52" s="21">
        <f t="shared" si="0"/>
        <v>1.0833333333333333</v>
      </c>
      <c r="P52" s="20">
        <f t="shared" si="1"/>
        <v>6761774</v>
      </c>
      <c r="Q52" s="19">
        <v>4900</v>
      </c>
      <c r="R52" s="19">
        <f t="shared" si="2"/>
        <v>33132692600</v>
      </c>
      <c r="S52" s="19">
        <f t="shared" si="3"/>
        <v>7.5454175432756712E-10</v>
      </c>
      <c r="T52" s="19">
        <f t="shared" si="4"/>
        <v>3.0181670173102685E-11</v>
      </c>
    </row>
    <row r="53" spans="1:20">
      <c r="A53" s="17" t="s">
        <v>72</v>
      </c>
      <c r="B53" s="18">
        <v>115.066</v>
      </c>
      <c r="C53" s="19">
        <v>1101693</v>
      </c>
      <c r="D53" s="19">
        <v>2280082</v>
      </c>
      <c r="E53" s="19">
        <v>2276387</v>
      </c>
      <c r="F53" s="19">
        <v>1098903</v>
      </c>
      <c r="G53" s="19">
        <v>4</v>
      </c>
      <c r="H53" s="19">
        <v>3</v>
      </c>
      <c r="I53" s="19">
        <v>0</v>
      </c>
      <c r="J53" s="19">
        <v>6</v>
      </c>
      <c r="K53" s="19">
        <v>6</v>
      </c>
      <c r="L53" s="19">
        <v>0</v>
      </c>
      <c r="M53" s="20">
        <v>6</v>
      </c>
      <c r="N53" s="20">
        <v>0</v>
      </c>
      <c r="O53" s="21">
        <f t="shared" si="0"/>
        <v>0.58333333333333337</v>
      </c>
      <c r="P53" s="20">
        <f t="shared" si="1"/>
        <v>6757065</v>
      </c>
      <c r="Q53" s="19">
        <v>4900</v>
      </c>
      <c r="R53" s="19">
        <f t="shared" si="2"/>
        <v>33109618500</v>
      </c>
      <c r="S53" s="19">
        <f t="shared" si="3"/>
        <v>5.7385137192082116E-10</v>
      </c>
      <c r="T53" s="19">
        <f t="shared" si="4"/>
        <v>1.8121622271183826E-10</v>
      </c>
    </row>
    <row r="54" spans="1:20">
      <c r="A54" s="17" t="s">
        <v>73</v>
      </c>
      <c r="B54" s="18">
        <v>120.205</v>
      </c>
      <c r="C54" s="19">
        <v>1103063</v>
      </c>
      <c r="D54" s="19">
        <v>2282690</v>
      </c>
      <c r="E54" s="19">
        <v>2279089</v>
      </c>
      <c r="F54" s="19">
        <v>1100238</v>
      </c>
      <c r="G54" s="19">
        <v>6</v>
      </c>
      <c r="H54" s="19">
        <v>3</v>
      </c>
      <c r="I54" s="19">
        <v>1</v>
      </c>
      <c r="J54" s="19">
        <v>6</v>
      </c>
      <c r="K54" s="19">
        <v>5</v>
      </c>
      <c r="L54" s="19">
        <v>0</v>
      </c>
      <c r="M54" s="20">
        <v>3</v>
      </c>
      <c r="N54" s="20">
        <v>1</v>
      </c>
      <c r="O54" s="21">
        <f t="shared" si="0"/>
        <v>0.75</v>
      </c>
      <c r="P54" s="20">
        <f t="shared" si="1"/>
        <v>6765080</v>
      </c>
      <c r="Q54" s="19">
        <v>4900</v>
      </c>
      <c r="R54" s="19">
        <f t="shared" si="2"/>
        <v>33148892000</v>
      </c>
      <c r="S54" s="19">
        <f t="shared" si="3"/>
        <v>6.3350533707129636E-10</v>
      </c>
      <c r="T54" s="19">
        <f t="shared" si="4"/>
        <v>1.2066768325167551E-10</v>
      </c>
    </row>
    <row r="55" spans="1:20">
      <c r="A55" s="22" t="s">
        <v>74</v>
      </c>
      <c r="B55" s="23" t="s">
        <v>75</v>
      </c>
      <c r="C55" s="23" t="s">
        <v>75</v>
      </c>
      <c r="D55" s="23" t="s">
        <v>75</v>
      </c>
      <c r="E55" s="23" t="s">
        <v>75</v>
      </c>
      <c r="F55" s="23" t="s">
        <v>75</v>
      </c>
      <c r="G55" s="24">
        <v>302</v>
      </c>
      <c r="H55" s="24">
        <f t="shared" ref="H55:N55" si="5">SUM(H6:H54)</f>
        <v>209</v>
      </c>
      <c r="I55" s="24">
        <f t="shared" si="5"/>
        <v>14</v>
      </c>
      <c r="J55" s="24">
        <f t="shared" si="5"/>
        <v>173</v>
      </c>
      <c r="K55" s="24">
        <f t="shared" si="5"/>
        <v>111</v>
      </c>
      <c r="L55" s="24">
        <f t="shared" si="5"/>
        <v>47</v>
      </c>
      <c r="M55" s="24">
        <f t="shared" si="5"/>
        <v>141</v>
      </c>
      <c r="N55" s="24">
        <f t="shared" si="5"/>
        <v>66</v>
      </c>
      <c r="O55" s="23" t="s">
        <v>75</v>
      </c>
      <c r="P55" s="23" t="s">
        <v>75</v>
      </c>
      <c r="Q55" s="23" t="s">
        <v>75</v>
      </c>
      <c r="R55" s="23" t="s">
        <v>75</v>
      </c>
      <c r="S55" s="23" t="s">
        <v>75</v>
      </c>
      <c r="T55" s="23" t="s">
        <v>75</v>
      </c>
    </row>
    <row r="56" spans="1:20">
      <c r="A56" s="25" t="s">
        <v>76</v>
      </c>
      <c r="B56" s="26">
        <f>AVERAGE(B6:B54)</f>
        <v>125.83743877551019</v>
      </c>
      <c r="C56" s="27" t="s">
        <v>75</v>
      </c>
      <c r="D56" s="27" t="s">
        <v>75</v>
      </c>
      <c r="E56" s="27" t="s">
        <v>75</v>
      </c>
      <c r="F56" s="27" t="s">
        <v>75</v>
      </c>
      <c r="G56" s="27">
        <f t="shared" ref="G56:R56" si="6">AVERAGE(G6:G54)</f>
        <v>6.1632653061224492</v>
      </c>
      <c r="H56" s="27">
        <f t="shared" si="6"/>
        <v>4.2653061224489797</v>
      </c>
      <c r="I56" s="27">
        <f t="shared" si="6"/>
        <v>0.2857142857142857</v>
      </c>
      <c r="J56" s="27">
        <f t="shared" si="6"/>
        <v>3.5306122448979593</v>
      </c>
      <c r="K56" s="28">
        <f t="shared" si="6"/>
        <v>2.2653061224489797</v>
      </c>
      <c r="L56" s="27">
        <f t="shared" si="6"/>
        <v>0.95918367346938771</v>
      </c>
      <c r="M56" s="27">
        <f t="shared" si="6"/>
        <v>2.8775510204081631</v>
      </c>
      <c r="N56" s="27">
        <f t="shared" si="6"/>
        <v>1.346938775510204</v>
      </c>
      <c r="O56" s="29">
        <f t="shared" si="6"/>
        <v>1.7230637276555643</v>
      </c>
      <c r="P56" s="27">
        <f t="shared" si="6"/>
        <v>6765799</v>
      </c>
      <c r="Q56" s="27">
        <f t="shared" si="6"/>
        <v>4900</v>
      </c>
      <c r="R56" s="27">
        <f t="shared" si="6"/>
        <v>33152415100</v>
      </c>
      <c r="S56" s="27">
        <f>SUM(G6:G54,H6:H54,I6:I54,J6:J54,K6:K54,L6:L54)/SUM(R6:R54)</f>
        <v>5.2694163313314816E-10</v>
      </c>
      <c r="T56" s="27">
        <f>SUM(M6:M54,N6:N54)/SUM(R6:R54)</f>
        <v>1.274263061431795E-10</v>
      </c>
    </row>
    <row r="57" spans="1:20" ht="16">
      <c r="A57" s="30" t="s">
        <v>77</v>
      </c>
      <c r="B57" s="31">
        <f>STDEV(B6:B54)/SQRT(49)</f>
        <v>6.4449360917302068</v>
      </c>
      <c r="C57" s="31" t="s">
        <v>75</v>
      </c>
      <c r="D57" s="31" t="s">
        <v>75</v>
      </c>
      <c r="E57" s="31" t="s">
        <v>78</v>
      </c>
      <c r="F57" s="31" t="s">
        <v>75</v>
      </c>
      <c r="G57" s="31">
        <f t="shared" ref="G57:P57" si="7">STDEV(G6:G54)/SQRT(49)</f>
        <v>0.35755564094799736</v>
      </c>
      <c r="H57" s="31">
        <f t="shared" si="7"/>
        <v>0.33727538532731449</v>
      </c>
      <c r="I57" s="31">
        <f t="shared" si="7"/>
        <v>7.1428571428571425E-2</v>
      </c>
      <c r="J57" s="31">
        <f t="shared" si="7"/>
        <v>0.2737091547143195</v>
      </c>
      <c r="K57" s="31">
        <f t="shared" si="7"/>
        <v>0.24183171153542093</v>
      </c>
      <c r="L57" s="31">
        <f t="shared" si="7"/>
        <v>0.13664836344626302</v>
      </c>
      <c r="M57" s="31">
        <f t="shared" si="7"/>
        <v>0.32684933424585649</v>
      </c>
      <c r="N57" s="31">
        <f t="shared" si="7"/>
        <v>0.17629747493031631</v>
      </c>
      <c r="O57" s="31">
        <f t="shared" si="7"/>
        <v>0.12880603969475382</v>
      </c>
      <c r="P57" s="31">
        <f t="shared" si="7"/>
        <v>514.50119163173588</v>
      </c>
      <c r="Q57" s="31" t="s">
        <v>75</v>
      </c>
      <c r="R57" s="31">
        <f>STDEV(R6:R54)/SQRT(49)</f>
        <v>2521055.8389955056</v>
      </c>
      <c r="S57" s="31">
        <f>STDEV(S6:S54)/SQRT(49)</f>
        <v>1.9307499869048033E-11</v>
      </c>
      <c r="T57" s="31">
        <f>STDEV(T6:T54)/SQRT(49)</f>
        <v>1.0780779225429322E-11</v>
      </c>
    </row>
    <row r="58" spans="1:20">
      <c r="P58" s="20"/>
      <c r="Q58" s="20"/>
    </row>
    <row r="60" spans="1:20" ht="16">
      <c r="A60" t="s">
        <v>79</v>
      </c>
      <c r="Q60" s="20"/>
    </row>
    <row r="61" spans="1:20" ht="14" customHeight="1">
      <c r="A61" t="s">
        <v>80</v>
      </c>
    </row>
    <row r="62" spans="1:20">
      <c r="O62" s="20"/>
      <c r="P62" s="20"/>
      <c r="Q62" s="20"/>
    </row>
    <row r="63" spans="1:20">
      <c r="O63" s="20"/>
      <c r="P63" s="20"/>
      <c r="Q63" s="20"/>
    </row>
    <row r="67" spans="15:17" customFormat="1">
      <c r="O67" s="20"/>
      <c r="P67" s="20"/>
      <c r="Q67" s="20"/>
    </row>
    <row r="71" spans="15:17" customFormat="1">
      <c r="O71" s="19"/>
      <c r="P71" s="20"/>
      <c r="Q71" s="20"/>
    </row>
    <row r="72" spans="15:17" customFormat="1">
      <c r="O72" s="19"/>
      <c r="P72" s="20"/>
      <c r="Q72" s="20"/>
    </row>
    <row r="76" spans="15:17" customFormat="1">
      <c r="O76" s="19"/>
      <c r="P76" s="20"/>
      <c r="Q76" s="20"/>
    </row>
    <row r="79" spans="15:17" customFormat="1">
      <c r="O79" s="19"/>
      <c r="P79" s="20"/>
      <c r="Q79" s="20"/>
    </row>
    <row r="80" spans="15:17" customFormat="1">
      <c r="O80" s="19"/>
      <c r="P80" s="20"/>
      <c r="Q80" s="20"/>
    </row>
  </sheetData>
  <mergeCells count="13">
    <mergeCell ref="I4:L4"/>
    <mergeCell ref="M4:M5"/>
    <mergeCell ref="N4:N5"/>
    <mergeCell ref="A1:U1"/>
    <mergeCell ref="A2:A5"/>
    <mergeCell ref="G2:L3"/>
    <mergeCell ref="M2:N3"/>
    <mergeCell ref="P2:P5"/>
    <mergeCell ref="Q2:Q5"/>
    <mergeCell ref="R2:R5"/>
    <mergeCell ref="S2:S5"/>
    <mergeCell ref="T2:T5"/>
    <mergeCell ref="G4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</vt:lpstr>
    </vt:vector>
  </TitlesOfParts>
  <Company>Indiana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Kucukyildirim</dc:creator>
  <cp:lastModifiedBy>Sibel Kucukyildirim</cp:lastModifiedBy>
  <dcterms:created xsi:type="dcterms:W3CDTF">2016-05-17T12:39:49Z</dcterms:created>
  <dcterms:modified xsi:type="dcterms:W3CDTF">2016-05-17T12:41:03Z</dcterms:modified>
</cp:coreProperties>
</file>